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P:\Personal Services\2024-25 Fiscal Personal Services\2024-25 Fiscal Form A's for Website\"/>
    </mc:Choice>
  </mc:AlternateContent>
  <xr:revisionPtr revIDLastSave="0" documentId="13_ncr:1_{A6C483F1-DC92-4CCE-8CDD-151D8D27C271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UAMS" sheetId="2" r:id="rId1"/>
  </sheets>
  <definedNames>
    <definedName name="_xlnm.Print_Area" localSheetId="0">UAMS!$A$1:$N$423</definedName>
    <definedName name="_xlnm.Print_Titles" localSheetId="0">UAMS!$4:$8</definedName>
    <definedName name="Z_1F098C89_8750_4024_A10A_C2B20B352106_.wvu.PrintArea" localSheetId="0" hidden="1">UAMS!$A$12:$E$339</definedName>
    <definedName name="Z_1F098C89_8750_4024_A10A_C2B20B352106_.wvu.PrintTitles" localSheetId="0" hidden="1">UAMS!#REF!</definedName>
    <definedName name="Z_63D47012_EC6D_4718_A44C_0721DE206DE0_.wvu.Cols" localSheetId="0" hidden="1">UAMS!#REF!</definedName>
    <definedName name="Z_63D47012_EC6D_4718_A44C_0721DE206DE0_.wvu.PrintTitles" localSheetId="0" hidden="1">UAMS!#REF!</definedName>
    <definedName name="Z_90468AD7_72BD_11D4_8454_00E0B8102410_.wvu.PrintTitles" localSheetId="0" hidden="1">UAMS!#REF!</definedName>
    <definedName name="Z_CC2DDAA8_D949_4802_A7CB_659D8D6A9A44_.wvu.PrintTitles" localSheetId="0" hidden="1">UAMS!#REF!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404" i="2" l="1"/>
  <c r="L412" i="2"/>
  <c r="L411" i="2"/>
  <c r="L410" i="2"/>
  <c r="L409" i="2"/>
  <c r="L408" i="2"/>
  <c r="L407" i="2"/>
  <c r="L406" i="2"/>
  <c r="L405" i="2"/>
  <c r="L402" i="2"/>
  <c r="L401" i="2"/>
  <c r="L400" i="2"/>
  <c r="L388" i="2"/>
  <c r="L389" i="2"/>
  <c r="L390" i="2"/>
  <c r="L391" i="2"/>
  <c r="L392" i="2"/>
  <c r="L380" i="2"/>
  <c r="L381" i="2"/>
  <c r="L371" i="2"/>
  <c r="L372" i="2"/>
  <c r="L368" i="2"/>
  <c r="L363" i="2"/>
  <c r="L362" i="2"/>
  <c r="L361" i="2"/>
  <c r="L360" i="2"/>
  <c r="L359" i="2"/>
  <c r="L358" i="2"/>
  <c r="L357" i="2"/>
  <c r="L356" i="2"/>
  <c r="L355" i="2"/>
  <c r="L338" i="2"/>
  <c r="L339" i="2"/>
  <c r="L340" i="2"/>
  <c r="L341" i="2"/>
  <c r="L342" i="2"/>
  <c r="L331" i="2"/>
  <c r="L330" i="2"/>
  <c r="L329" i="2"/>
  <c r="L328" i="2"/>
  <c r="L327" i="2"/>
  <c r="L326" i="2"/>
  <c r="L325" i="2"/>
  <c r="L324" i="2"/>
  <c r="L323" i="2"/>
  <c r="L310" i="2"/>
  <c r="L311" i="2"/>
  <c r="L302" i="2"/>
  <c r="L303" i="2"/>
  <c r="L304" i="2"/>
  <c r="L305" i="2"/>
  <c r="L306" i="2"/>
  <c r="L307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02" i="2"/>
  <c r="L203" i="2"/>
  <c r="L204" i="2"/>
  <c r="L205" i="2"/>
  <c r="L206" i="2"/>
  <c r="L207" i="2"/>
  <c r="L208" i="2"/>
  <c r="L209" i="2"/>
  <c r="L210" i="2"/>
  <c r="L211" i="2"/>
  <c r="L198" i="2"/>
  <c r="L197" i="2"/>
  <c r="L199" i="2"/>
  <c r="L190" i="2"/>
  <c r="L191" i="2"/>
  <c r="L192" i="2"/>
  <c r="L193" i="2"/>
  <c r="L19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10" i="2"/>
  <c r="L111" i="2"/>
  <c r="L112" i="2"/>
  <c r="L113" i="2"/>
  <c r="L114" i="2"/>
  <c r="L115" i="2"/>
  <c r="L116" i="2"/>
  <c r="L117" i="2"/>
  <c r="L118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61" i="2"/>
  <c r="L62" i="2"/>
  <c r="L63" i="2"/>
  <c r="L64" i="2"/>
  <c r="L65" i="2"/>
  <c r="L66" i="2"/>
  <c r="L67" i="2"/>
  <c r="L68" i="2"/>
  <c r="L48" i="2"/>
  <c r="L49" i="2"/>
  <c r="L50" i="2"/>
  <c r="L51" i="2"/>
  <c r="L52" i="2"/>
  <c r="L53" i="2"/>
  <c r="L54" i="2"/>
  <c r="L55" i="2"/>
  <c r="L56" i="2"/>
  <c r="L57" i="2"/>
  <c r="L58" i="2"/>
  <c r="L42" i="2"/>
  <c r="L43" i="2"/>
  <c r="L44" i="2"/>
  <c r="L45" i="2"/>
  <c r="L39" i="2"/>
  <c r="L38" i="2"/>
  <c r="L37" i="2"/>
  <c r="L36" i="2"/>
  <c r="L35" i="2"/>
  <c r="L34" i="2"/>
  <c r="L33" i="2"/>
  <c r="L32" i="2"/>
  <c r="L31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E312" i="2"/>
  <c r="L119" i="2" l="1"/>
  <c r="L353" i="2"/>
  <c r="K413" i="2"/>
  <c r="I413" i="2"/>
  <c r="G413" i="2"/>
  <c r="E413" i="2"/>
  <c r="K364" i="2"/>
  <c r="I364" i="2"/>
  <c r="G364" i="2"/>
  <c r="E364" i="2"/>
  <c r="K332" i="2"/>
  <c r="I332" i="2"/>
  <c r="G332" i="2"/>
  <c r="E332" i="2"/>
  <c r="M413" i="2" l="1"/>
  <c r="M332" i="2"/>
  <c r="I170" i="2"/>
  <c r="G170" i="2"/>
  <c r="M364" i="2" l="1"/>
  <c r="M170" i="2" l="1"/>
  <c r="M419" i="2"/>
  <c r="K419" i="2"/>
  <c r="I419" i="2"/>
  <c r="G419" i="2"/>
  <c r="E419" i="2"/>
  <c r="M393" i="2"/>
  <c r="K393" i="2"/>
  <c r="I393" i="2"/>
  <c r="G393" i="2"/>
  <c r="E393" i="2"/>
  <c r="M382" i="2"/>
  <c r="K382" i="2"/>
  <c r="I382" i="2"/>
  <c r="G382" i="2"/>
  <c r="E382" i="2"/>
  <c r="M373" i="2"/>
  <c r="K373" i="2"/>
  <c r="I373" i="2"/>
  <c r="G373" i="2"/>
  <c r="E373" i="2"/>
  <c r="M343" i="2"/>
  <c r="K343" i="2"/>
  <c r="I343" i="2"/>
  <c r="G343" i="2"/>
  <c r="E343" i="2"/>
  <c r="M312" i="2"/>
  <c r="I312" i="2"/>
  <c r="G312" i="2"/>
  <c r="M212" i="2"/>
  <c r="I212" i="2"/>
  <c r="G212" i="2"/>
  <c r="G421" i="2" l="1"/>
  <c r="G314" i="2"/>
  <c r="I314" i="2"/>
  <c r="E421" i="2"/>
  <c r="I421" i="2"/>
  <c r="M314" i="2"/>
  <c r="K421" i="2"/>
  <c r="M421" i="2"/>
  <c r="E212" i="2"/>
  <c r="I423" i="2" l="1"/>
  <c r="M423" i="2"/>
  <c r="G423" i="2"/>
  <c r="K170" i="2" l="1"/>
  <c r="K212" i="2"/>
  <c r="K312" i="2"/>
  <c r="L418" i="2"/>
  <c r="L417" i="2"/>
  <c r="L387" i="2"/>
  <c r="L379" i="2"/>
  <c r="L370" i="2"/>
  <c r="L352" i="2"/>
  <c r="L351" i="2"/>
  <c r="L350" i="2"/>
  <c r="L349" i="2"/>
  <c r="L337" i="2"/>
  <c r="L321" i="2"/>
  <c r="L320" i="2"/>
  <c r="L309" i="2"/>
  <c r="L301" i="2"/>
  <c r="L271" i="2"/>
  <c r="L247" i="2"/>
  <c r="L216" i="2"/>
  <c r="L201" i="2"/>
  <c r="L196" i="2"/>
  <c r="L189" i="2"/>
  <c r="L187" i="2"/>
  <c r="L121" i="2"/>
  <c r="L92" i="2"/>
  <c r="L70" i="2"/>
  <c r="L60" i="2"/>
  <c r="L47" i="2"/>
  <c r="L41" i="2"/>
  <c r="L14" i="2"/>
  <c r="K314" i="2" l="1"/>
  <c r="K423" i="2" s="1"/>
  <c r="E170" i="2" l="1"/>
  <c r="E314" i="2" s="1"/>
  <c r="E423" i="2" s="1"/>
</calcChain>
</file>

<file path=xl/sharedStrings.xml><?xml version="1.0" encoding="utf-8"?>
<sst xmlns="http://schemas.openxmlformats.org/spreadsheetml/2006/main" count="425" uniqueCount="324">
  <si>
    <t>FORM A</t>
  </si>
  <si>
    <t>AHECB</t>
  </si>
  <si>
    <t>AUTHORIZED</t>
  </si>
  <si>
    <t>PAID</t>
  </si>
  <si>
    <t>BUDGETED</t>
  </si>
  <si>
    <t>REQUESTED</t>
  </si>
  <si>
    <t>RECOMMENDED</t>
  </si>
  <si>
    <t>T</t>
  </si>
  <si>
    <t>ITEM</t>
  </si>
  <si>
    <t>POSITION</t>
  </si>
  <si>
    <t>2022-23</t>
  </si>
  <si>
    <t>C</t>
  </si>
  <si>
    <t xml:space="preserve"> #</t>
  </si>
  <si>
    <t>TITLE</t>
  </si>
  <si>
    <t>ANNUAL SAL</t>
  </si>
  <si>
    <t>#</t>
  </si>
  <si>
    <t>UNIVERSITY OF ARKANSAS FOR MEDICAL SCIENCES</t>
  </si>
  <si>
    <t>TWELVE MONTH EDUCATIONAL AND GENERAL</t>
  </si>
  <si>
    <t>ADMINISTRATIVE POSITIONS</t>
  </si>
  <si>
    <t>Chancellor</t>
  </si>
  <si>
    <t>Medical Center CEO</t>
  </si>
  <si>
    <t>Provost</t>
  </si>
  <si>
    <t>Vice Chancellor</t>
  </si>
  <si>
    <t>Associate Vice Chancellor</t>
  </si>
  <si>
    <t>Associate Provost</t>
  </si>
  <si>
    <t>Dean</t>
  </si>
  <si>
    <t>Executive Associate Dean</t>
  </si>
  <si>
    <t>Campus Director</t>
  </si>
  <si>
    <t>Associate Dean</t>
  </si>
  <si>
    <t>Assistant Vice Chancellor</t>
  </si>
  <si>
    <t>Assistant Provost</t>
  </si>
  <si>
    <t>Executive Divisional Director</t>
  </si>
  <si>
    <t>Assistant Dean</t>
  </si>
  <si>
    <t>Divisional Director</t>
  </si>
  <si>
    <t>Area Director</t>
  </si>
  <si>
    <t>Director Poison &amp; Drug Information</t>
  </si>
  <si>
    <t>Compliance Officer</t>
  </si>
  <si>
    <t>Associate Divisional Director</t>
  </si>
  <si>
    <t>Assistant Divisional Director</t>
  </si>
  <si>
    <t>Departmental Director</t>
  </si>
  <si>
    <t>Assoc. Departmental Director</t>
  </si>
  <si>
    <t>Project/Program Administrator</t>
  </si>
  <si>
    <t>Sr. Project/Program Director</t>
  </si>
  <si>
    <t>Project/Program Director</t>
  </si>
  <si>
    <t>Project/Program Manager</t>
  </si>
  <si>
    <t>Project/Program Specialist</t>
  </si>
  <si>
    <t>Executive Assistant</t>
  </si>
  <si>
    <t>Departmental Manager</t>
  </si>
  <si>
    <t xml:space="preserve">Asst. Departmental Director </t>
  </si>
  <si>
    <t>Kids First / Headstart Pool</t>
  </si>
  <si>
    <t>Social Services Consultant</t>
  </si>
  <si>
    <t>Pediatric Nutrition Consultant III</t>
  </si>
  <si>
    <t>Pediatric Nutrition Consultant II</t>
  </si>
  <si>
    <t>Site Manager I</t>
  </si>
  <si>
    <t>Certified Classroom Teacher</t>
  </si>
  <si>
    <t>Pediatric Nutrition Consultant I</t>
  </si>
  <si>
    <t>Pediatric Motor Development Consult.</t>
  </si>
  <si>
    <t>RN Clinical Coordinator</t>
  </si>
  <si>
    <t>Family Enrichment Specialist I</t>
  </si>
  <si>
    <t xml:space="preserve">Asst. Departmental Manager </t>
  </si>
  <si>
    <t>Biological Safety Officer</t>
  </si>
  <si>
    <t>TOTAL</t>
  </si>
  <si>
    <t>Fiscal Support Pool</t>
  </si>
  <si>
    <t>Fiscal Support Manager</t>
  </si>
  <si>
    <t>Fiscal Support Supervisor</t>
  </si>
  <si>
    <t>Accountant II</t>
  </si>
  <si>
    <t>Accountant I</t>
  </si>
  <si>
    <t>Fiscal Support Analyst</t>
  </si>
  <si>
    <t>Fiscal Support Specialist</t>
  </si>
  <si>
    <t>Accounting Technician</t>
  </si>
  <si>
    <t>Fiscal Support Technician</t>
  </si>
  <si>
    <t>Public Safety Pool</t>
  </si>
  <si>
    <t>HE Public Safety Commander III</t>
  </si>
  <si>
    <t>HE Public Safety Commander II</t>
  </si>
  <si>
    <t>HE Public Safety Commander I</t>
  </si>
  <si>
    <t>HE Public Safety Supervisor</t>
  </si>
  <si>
    <t>Public Safety Officer</t>
  </si>
  <si>
    <t>Public Safety Officer II</t>
  </si>
  <si>
    <t>Public Safety/Security Officer</t>
  </si>
  <si>
    <t>Systems Analyst</t>
  </si>
  <si>
    <t>Accounting Coordinator</t>
  </si>
  <si>
    <t>Campus Construction Coordinator</t>
  </si>
  <si>
    <t>Computer Support Specialist</t>
  </si>
  <si>
    <t>Database Analyst</t>
  </si>
  <si>
    <t>Department Business Coordinator</t>
  </si>
  <si>
    <t>Information Systems Coord. Spec.</t>
  </si>
  <si>
    <t>Research Technologist</t>
  </si>
  <si>
    <t>Digital Broadcast Specialist</t>
  </si>
  <si>
    <t>Clinical Business Services Mgr.</t>
  </si>
  <si>
    <t>Dietician</t>
  </si>
  <si>
    <t>Human Resources Analyst</t>
  </si>
  <si>
    <t>Maintenance Coordinator</t>
  </si>
  <si>
    <t>Medical Buyer</t>
  </si>
  <si>
    <t>Research Project Analyst</t>
  </si>
  <si>
    <t>Skilled Trades Pool</t>
  </si>
  <si>
    <t>Skilled Trades Foreman</t>
  </si>
  <si>
    <t>Skilled Trades Supervisor</t>
  </si>
  <si>
    <t>Skilled Tradesman</t>
  </si>
  <si>
    <t>Skilled Trades Helper</t>
  </si>
  <si>
    <t>Apprentice Tradesman</t>
  </si>
  <si>
    <t>Buyer</t>
  </si>
  <si>
    <t>Media Specialist</t>
  </si>
  <si>
    <t>Occupational Safety Coordinator</t>
  </si>
  <si>
    <t>Print Shop Manager</t>
  </si>
  <si>
    <t>Public Information Specialist</t>
  </si>
  <si>
    <t>Software Support Specialist</t>
  </si>
  <si>
    <t>Administrative Support Pool</t>
  </si>
  <si>
    <t>Administrative Assistant</t>
  </si>
  <si>
    <t>Administrative Analyst</t>
  </si>
  <si>
    <t>Administrative Support Supervisor</t>
  </si>
  <si>
    <t>Administrative Specialist III</t>
  </si>
  <si>
    <t>Administration Support Specialist</t>
  </si>
  <si>
    <t>Administrative Specialist II</t>
  </si>
  <si>
    <t>Administrative Support Specialist</t>
  </si>
  <si>
    <t>Administrative Specialist I</t>
  </si>
  <si>
    <t>Clinical Business Services Supv.</t>
  </si>
  <si>
    <t>Computer Support Technician</t>
  </si>
  <si>
    <t>Maintenance Supervisor</t>
  </si>
  <si>
    <t>Medical Records Supervisor</t>
  </si>
  <si>
    <t>Print Shop Supervisor</t>
  </si>
  <si>
    <t>Commercial Graphic Artist</t>
  </si>
  <si>
    <t>Computer Operator</t>
  </si>
  <si>
    <t>Institutional Printer</t>
  </si>
  <si>
    <t>Program Eligibility Specialist</t>
  </si>
  <si>
    <t>Staff Development Specialist</t>
  </si>
  <si>
    <t>Stationary Engineer</t>
  </si>
  <si>
    <t>Collection Officer</t>
  </si>
  <si>
    <t>Commercial Artist I/Graphic Art I</t>
  </si>
  <si>
    <t>Financial Aid Specialist</t>
  </si>
  <si>
    <t>Human Resources Specialist</t>
  </si>
  <si>
    <t>Inventory Control Manager</t>
  </si>
  <si>
    <t>Logistics Manager</t>
  </si>
  <si>
    <t>Medical Billing Specialist</t>
  </si>
  <si>
    <t>Medical Diagnostic Analyst</t>
  </si>
  <si>
    <t>Photographer</t>
  </si>
  <si>
    <t>Printing Estimator/Planner</t>
  </si>
  <si>
    <t>Public Information Technician</t>
  </si>
  <si>
    <t>Credit &amp; Collections Supervisor</t>
  </si>
  <si>
    <t>Medical Records Technician</t>
  </si>
  <si>
    <t>Purchasing Technician</t>
  </si>
  <si>
    <t>Food Preparation Supervisor</t>
  </si>
  <si>
    <t>Printer</t>
  </si>
  <si>
    <t>Storeroom Supervisor</t>
  </si>
  <si>
    <t>Collector</t>
  </si>
  <si>
    <t>Health Services Specialist II</t>
  </si>
  <si>
    <t>Hospital Program Services Asst.</t>
  </si>
  <si>
    <t>Laboratory Technician</t>
  </si>
  <si>
    <t>Warehouse Specialist</t>
  </si>
  <si>
    <t>Certified Nursing Assistant</t>
  </si>
  <si>
    <t>Dietetic Technician</t>
  </si>
  <si>
    <t>Hospital Technician</t>
  </si>
  <si>
    <t>Institutional Bus Driver</t>
  </si>
  <si>
    <t>Library Technician</t>
  </si>
  <si>
    <t>Research Technician</t>
  </si>
  <si>
    <t>Cashier</t>
  </si>
  <si>
    <t>Inventory Control Technician</t>
  </si>
  <si>
    <t>Maintenance Assistant</t>
  </si>
  <si>
    <t>Medical Records Assistant</t>
  </si>
  <si>
    <t>Housekeeper</t>
  </si>
  <si>
    <t>HE Public Safety Dispatcher</t>
  </si>
  <si>
    <t>Child Care Technician</t>
  </si>
  <si>
    <t>Mail Services Assistant</t>
  </si>
  <si>
    <t>Shipping &amp; Receiving Clerk</t>
  </si>
  <si>
    <t>Caregiver</t>
  </si>
  <si>
    <t xml:space="preserve">Cook </t>
  </si>
  <si>
    <t>Institutional Services Supervisor</t>
  </si>
  <si>
    <t>Institutional Services Assistant</t>
  </si>
  <si>
    <t>Laboratory Assistant</t>
  </si>
  <si>
    <t>Food Preparation Technician</t>
  </si>
  <si>
    <t>ACADEMIC POSITIONS</t>
  </si>
  <si>
    <t>Distinguished Professor</t>
  </si>
  <si>
    <t>Professor</t>
  </si>
  <si>
    <t>Research Professor</t>
  </si>
  <si>
    <t>Family Practice Coordinator</t>
  </si>
  <si>
    <t>Associate Family Practice Coord.</t>
  </si>
  <si>
    <t>Associate Professor</t>
  </si>
  <si>
    <t>Associate Research Professor</t>
  </si>
  <si>
    <t>Assistant Family Practice Coord.</t>
  </si>
  <si>
    <t>Assistant Professor</t>
  </si>
  <si>
    <t>Assistant Research Professor</t>
  </si>
  <si>
    <t>Instructor</t>
  </si>
  <si>
    <t>Research Instructor</t>
  </si>
  <si>
    <t xml:space="preserve">Department Chairperson </t>
  </si>
  <si>
    <t>Educational Support Pool</t>
  </si>
  <si>
    <t>Education Coordinator</t>
  </si>
  <si>
    <t>Clinic Instructor</t>
  </si>
  <si>
    <t>Clinic Assistant Instructor</t>
  </si>
  <si>
    <t>Library Pool</t>
  </si>
  <si>
    <t>Librarian</t>
  </si>
  <si>
    <t>Associate Librarian</t>
  </si>
  <si>
    <t>Senior Librarian Assistant</t>
  </si>
  <si>
    <t>Assistant Librarian</t>
  </si>
  <si>
    <t>Research Support Pool</t>
  </si>
  <si>
    <t>Research Associate</t>
  </si>
  <si>
    <t>Post Doctoral Fellow</t>
  </si>
  <si>
    <t>Senior Research Assistant</t>
  </si>
  <si>
    <t>Biostatistician</t>
  </si>
  <si>
    <t>Graduate Assistant</t>
  </si>
  <si>
    <t>Resident</t>
  </si>
  <si>
    <t>Pharmacy Resident</t>
  </si>
  <si>
    <t>Trainee</t>
  </si>
  <si>
    <t xml:space="preserve">Medical Services </t>
  </si>
  <si>
    <t>Clinic Director</t>
  </si>
  <si>
    <t>Director of Pharmacy</t>
  </si>
  <si>
    <t>Asst. Dir. of Pharmacy</t>
  </si>
  <si>
    <t>Director of University Hospital</t>
  </si>
  <si>
    <t>Assoc. Adm. Patient Care</t>
  </si>
  <si>
    <t>Patient Care Administrator</t>
  </si>
  <si>
    <t>Clinical Laboratory Manager</t>
  </si>
  <si>
    <t>Associate Director of Hospital</t>
  </si>
  <si>
    <t>Clinical Services Manager</t>
  </si>
  <si>
    <t>Assistant Director of Hospital</t>
  </si>
  <si>
    <t>Biomedical Instrument Engineer</t>
  </si>
  <si>
    <t>Poison Control Specialist</t>
  </si>
  <si>
    <t>Director of Clinic Nursing</t>
  </si>
  <si>
    <t>Asst. Adm. Patient Care</t>
  </si>
  <si>
    <t>Director of Medical Records</t>
  </si>
  <si>
    <t>Hospital Financial Manager</t>
  </si>
  <si>
    <t>Biomedical Equipment Tech II</t>
  </si>
  <si>
    <t>Medical Services Admin.</t>
  </si>
  <si>
    <t>Research/Clinical Programs Manager</t>
  </si>
  <si>
    <t>Manager Medical Ancillary Services</t>
  </si>
  <si>
    <t>Biomedical Equipment Tech I</t>
  </si>
  <si>
    <t>Clinical Interpreter</t>
  </si>
  <si>
    <t>Medical Services Mgr.</t>
  </si>
  <si>
    <t>Lab Mgr. Adm.</t>
  </si>
  <si>
    <t xml:space="preserve">Senior Nurse Anesthetist </t>
  </si>
  <si>
    <t>Registered Nurse IV</t>
  </si>
  <si>
    <t>Nurse Anesthetist</t>
  </si>
  <si>
    <t>Physician Assistant</t>
  </si>
  <si>
    <t>Advanced Practice Registered Nurse</t>
  </si>
  <si>
    <t>Specialty Registered Nurse</t>
  </si>
  <si>
    <t>Registered Nurse III</t>
  </si>
  <si>
    <t>Certified Nurse Practitioner III</t>
  </si>
  <si>
    <t>Clinical Nursing Specialist II</t>
  </si>
  <si>
    <t>Head Nurse</t>
  </si>
  <si>
    <t>Clinical Nursing Specialist I</t>
  </si>
  <si>
    <t>Nurse In-Service Instructor</t>
  </si>
  <si>
    <t>Certified Nurse Practitioner II</t>
  </si>
  <si>
    <t>Registered Nurse II</t>
  </si>
  <si>
    <t>Registered Nurse I</t>
  </si>
  <si>
    <t>Medical Assistant</t>
  </si>
  <si>
    <t>Certified Nurse Practitioner I</t>
  </si>
  <si>
    <t>LPN II</t>
  </si>
  <si>
    <t>Nursing Unit Coordinator</t>
  </si>
  <si>
    <t>Patient Services Associate</t>
  </si>
  <si>
    <t>LPN I</t>
  </si>
  <si>
    <t>Patient Care Technician</t>
  </si>
  <si>
    <t>Medical Ancillary Support</t>
  </si>
  <si>
    <t>Pharmacy Specialist</t>
  </si>
  <si>
    <t>Pharmacist III</t>
  </si>
  <si>
    <t>Pharmacist II</t>
  </si>
  <si>
    <t xml:space="preserve">Pharmacist I </t>
  </si>
  <si>
    <t>Medical Imaging Electrical Engineer</t>
  </si>
  <si>
    <t>Audiologist</t>
  </si>
  <si>
    <t>Certified Technologist III</t>
  </si>
  <si>
    <t>Medical Technologist III</t>
  </si>
  <si>
    <t>Registered Dietitian</t>
  </si>
  <si>
    <t>Nutritionist</t>
  </si>
  <si>
    <t>Clinical Laboratory Supv.</t>
  </si>
  <si>
    <t>Clinical Technician III</t>
  </si>
  <si>
    <t>Respiratory Therapist Supervisor</t>
  </si>
  <si>
    <t>X-Ray Technician III</t>
  </si>
  <si>
    <t>Special Procedures Technician</t>
  </si>
  <si>
    <t>Certified Procedure Coding Spec.</t>
  </si>
  <si>
    <t>Medical Technologist II</t>
  </si>
  <si>
    <t>Certified Technologist II</t>
  </si>
  <si>
    <t>X-Ray Technician II</t>
  </si>
  <si>
    <t>Certified Technologist I</t>
  </si>
  <si>
    <t>Medical Technologist I</t>
  </si>
  <si>
    <t>Med Lab Technician</t>
  </si>
  <si>
    <t>Clinical Technician II</t>
  </si>
  <si>
    <t>X-Ray Technician I</t>
  </si>
  <si>
    <t>Lab Technician III</t>
  </si>
  <si>
    <t>Clinical Technician I</t>
  </si>
  <si>
    <t>Point of Service Coordinator</t>
  </si>
  <si>
    <t>Health Information Svs. Analyst II</t>
  </si>
  <si>
    <t>Health Information Svs. Analyst I</t>
  </si>
  <si>
    <t>Rehabilitation Therapy Pool</t>
  </si>
  <si>
    <t>Physical Therapist</t>
  </si>
  <si>
    <t>Occupational Therapist</t>
  </si>
  <si>
    <t>Speech Therapist</t>
  </si>
  <si>
    <t>Physical Therapist Assistant</t>
  </si>
  <si>
    <t>Psychiatry Pool</t>
  </si>
  <si>
    <t>Mental Health Professional II</t>
  </si>
  <si>
    <t>Mental Health Professional I</t>
  </si>
  <si>
    <t>SUBTOTAL</t>
  </si>
  <si>
    <t>Faculty Pool</t>
  </si>
  <si>
    <t>Department Chairperson</t>
  </si>
  <si>
    <t>ARKANSAS BIOSCIENCES INSTITUTE</t>
  </si>
  <si>
    <t>Director of Biosciences Institute</t>
  </si>
  <si>
    <t>TOTAL UAMS</t>
  </si>
  <si>
    <t>Program Eligibility Analyst</t>
  </si>
  <si>
    <t>Dir. of Rehabilitation Services</t>
  </si>
  <si>
    <t>Dir. of Physical Therapy</t>
  </si>
  <si>
    <t>Dir. of Occupational Therapy</t>
  </si>
  <si>
    <t>Nursing Services</t>
  </si>
  <si>
    <t>UAMS REYNOLDS CENTER ON AGING</t>
  </si>
  <si>
    <t>UAMS BOOZMAN COLL. OF PUBLIC HEALTH</t>
  </si>
  <si>
    <t>UAMS AREA HLTH.  ED.  CTR.  - HELENA</t>
  </si>
  <si>
    <t>2023-24</t>
  </si>
  <si>
    <t>2024-25</t>
  </si>
  <si>
    <t>Director Public Safety I</t>
  </si>
  <si>
    <t>Security Officer Supervisor</t>
  </si>
  <si>
    <t>Security Officer</t>
  </si>
  <si>
    <t>Parking Control Officer</t>
  </si>
  <si>
    <t>Watchman</t>
  </si>
  <si>
    <t>Library Support Pool</t>
  </si>
  <si>
    <t>Library Supervisor</t>
  </si>
  <si>
    <t>Library Specialist</t>
  </si>
  <si>
    <t>Library Support Assistant</t>
  </si>
  <si>
    <t>PATIENT CARE POSITIONS</t>
  </si>
  <si>
    <t>Divisional/Departmental Management Pool</t>
  </si>
  <si>
    <t>Project/Program Administrator Pool</t>
  </si>
  <si>
    <t>Extra Help Assistant</t>
  </si>
  <si>
    <t>Patient Account Specialist</t>
  </si>
  <si>
    <t>HIGHER EDUCATION PERSONAL SERVICES RECOMMENDATIONS FOR THE 2024-25 FISCAL YEAR</t>
  </si>
  <si>
    <t>Early Childhood Spec. Educator II</t>
  </si>
  <si>
    <t>Early Childhood Spec. Educator I</t>
  </si>
  <si>
    <t>Parking Control Supv.</t>
  </si>
  <si>
    <t>Multimedia Specialist</t>
  </si>
  <si>
    <t>Instructional Dev. Specialist II</t>
  </si>
  <si>
    <t>Instructional Dev. Specialist I</t>
  </si>
  <si>
    <t>Educational Dev. Specialist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</si>
</sst>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\(#\)"/>
    <numFmt numFmtId="165" formatCode="0.0%"/>
    <numFmt numFmtId="166" formatCode="\(#.00\)"/>
    <numFmt numFmtId="167" formatCode="_(* #,##0_);_(* \(#,##0\);_(* &quot;-&quot;??_);_(@_)"/>
    <numFmt numFmtId="168" formatCode="\(##.00\)"/>
    <numFmt numFmtId="169" formatCode="\(##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/>
    <xf numFmtId="0" fontId="2" fillId="2" borderId="0"/>
    <xf numFmtId="0" fontId="2" fillId="3" borderId="0"/>
    <xf numFmtId="0" fontId="2" fillId="2" borderId="0"/>
    <xf numFmtId="0" fontId="2" fillId="2" borderId="0"/>
    <xf numFmtId="0" fontId="2" fillId="2" borderId="0"/>
    <xf numFmtId="43" fontId="5" fillId="0" borderId="0" applyFont="0" applyFill="0" applyBorder="0" applyAlignment="0" applyProtection="0"/>
    <xf numFmtId="0" fontId="2" fillId="2" borderId="0"/>
    <xf numFmtId="0" fontId="2" fillId="2" borderId="0"/>
  </cellStyleXfs>
  <cellXfs count="75">
    <xf numFmtId="0" fontId="0" fillId="0" borderId="0" xfId="0"/>
    <xf numFmtId="3" fontId="3" fillId="0" borderId="0" xfId="0" applyNumberFormat="1" applyFont="1"/>
    <xf numFmtId="1" fontId="4" fillId="0" borderId="2" xfId="4" applyNumberFormat="1" applyFont="1" applyFill="1" applyBorder="1" applyAlignment="1">
      <alignment horizontal="center"/>
    </xf>
    <xf numFmtId="3" fontId="4" fillId="0" borderId="2" xfId="4" applyNumberFormat="1" applyFont="1" applyFill="1" applyBorder="1" applyAlignment="1">
      <alignment horizontal="center"/>
    </xf>
    <xf numFmtId="3" fontId="4" fillId="0" borderId="3" xfId="4" applyNumberFormat="1" applyFont="1" applyFill="1" applyBorder="1" applyAlignment="1">
      <alignment horizontal="center"/>
    </xf>
    <xf numFmtId="3" fontId="4" fillId="0" borderId="5" xfId="4" applyNumberFormat="1" applyFont="1" applyFill="1" applyBorder="1" applyAlignment="1">
      <alignment horizontal="center"/>
    </xf>
    <xf numFmtId="0" fontId="3" fillId="0" borderId="0" xfId="0" applyFont="1"/>
    <xf numFmtId="1" fontId="4" fillId="0" borderId="7" xfId="4" applyNumberFormat="1" applyFont="1" applyFill="1" applyBorder="1" applyAlignment="1">
      <alignment horizontal="center"/>
    </xf>
    <xf numFmtId="3" fontId="4" fillId="0" borderId="7" xfId="4" applyNumberFormat="1" applyFont="1" applyFill="1" applyBorder="1" applyAlignment="1">
      <alignment horizontal="center"/>
    </xf>
    <xf numFmtId="3" fontId="4" fillId="0" borderId="8" xfId="4" applyNumberFormat="1" applyFont="1" applyFill="1" applyBorder="1" applyAlignment="1">
      <alignment horizontal="center"/>
    </xf>
    <xf numFmtId="165" fontId="3" fillId="0" borderId="0" xfId="2" applyNumberFormat="1" applyFont="1" applyFill="1" applyBorder="1"/>
    <xf numFmtId="49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center"/>
    </xf>
    <xf numFmtId="0" fontId="4" fillId="0" borderId="9" xfId="0" applyFont="1" applyBorder="1"/>
    <xf numFmtId="3" fontId="3" fillId="0" borderId="1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indent="2"/>
    </xf>
    <xf numFmtId="3" fontId="3" fillId="0" borderId="11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 indent="1"/>
    </xf>
    <xf numFmtId="0" fontId="3" fillId="0" borderId="0" xfId="8" applyFont="1" applyFill="1" applyAlignment="1">
      <alignment horizontal="center"/>
    </xf>
    <xf numFmtId="0" fontId="3" fillId="0" borderId="0" xfId="8" applyFont="1" applyFill="1"/>
    <xf numFmtId="3" fontId="3" fillId="0" borderId="0" xfId="8" applyNumberFormat="1" applyFont="1" applyFill="1" applyAlignment="1">
      <alignment horizontal="center"/>
    </xf>
    <xf numFmtId="166" fontId="3" fillId="0" borderId="0" xfId="0" applyNumberFormat="1" applyFont="1" applyAlignment="1">
      <alignment horizontal="left"/>
    </xf>
    <xf numFmtId="3" fontId="3" fillId="0" borderId="12" xfId="0" applyNumberFormat="1" applyFont="1" applyBorder="1" applyAlignment="1">
      <alignment horizontal="center"/>
    </xf>
    <xf numFmtId="167" fontId="3" fillId="0" borderId="0" xfId="1" applyNumberFormat="1" applyFont="1" applyFill="1" applyBorder="1"/>
    <xf numFmtId="4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64" fontId="3" fillId="0" borderId="0" xfId="0" applyNumberFormat="1" applyFont="1" applyAlignment="1">
      <alignment horizontal="right"/>
    </xf>
    <xf numFmtId="0" fontId="3" fillId="0" borderId="1" xfId="4" applyFont="1" applyFill="1" applyBorder="1" applyAlignment="1">
      <alignment horizontal="center"/>
    </xf>
    <xf numFmtId="0" fontId="4" fillId="0" borderId="2" xfId="4" applyFont="1" applyFill="1" applyBorder="1" applyAlignment="1">
      <alignment horizontal="center"/>
    </xf>
    <xf numFmtId="0" fontId="3" fillId="0" borderId="4" xfId="4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1" fontId="4" fillId="0" borderId="0" xfId="4" applyNumberFormat="1" applyFont="1" applyFill="1" applyAlignment="1">
      <alignment horizontal="center"/>
    </xf>
    <xf numFmtId="37" fontId="3" fillId="0" borderId="0" xfId="5" applyNumberFormat="1" applyFont="1" applyFill="1" applyAlignment="1">
      <alignment horizontal="center"/>
    </xf>
    <xf numFmtId="3" fontId="4" fillId="0" borderId="0" xfId="4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0" fontId="4" fillId="0" borderId="4" xfId="4" applyFont="1" applyFill="1" applyBorder="1" applyAlignment="1">
      <alignment horizontal="center"/>
    </xf>
    <xf numFmtId="164" fontId="4" fillId="0" borderId="0" xfId="4" applyNumberFormat="1" applyFont="1" applyFill="1" applyAlignment="1">
      <alignment horizontal="center"/>
    </xf>
    <xf numFmtId="0" fontId="3" fillId="0" borderId="6" xfId="4" applyFont="1" applyFill="1" applyBorder="1" applyAlignment="1">
      <alignment horizontal="center"/>
    </xf>
    <xf numFmtId="0" fontId="4" fillId="0" borderId="7" xfId="4" applyFont="1" applyFill="1" applyBorder="1" applyAlignment="1">
      <alignment horizontal="center"/>
    </xf>
    <xf numFmtId="0" fontId="4" fillId="0" borderId="0" xfId="0" applyFont="1"/>
    <xf numFmtId="3" fontId="3" fillId="0" borderId="0" xfId="9" applyNumberFormat="1" applyFont="1" applyFill="1" applyBorder="1" applyAlignment="1">
      <alignment horizontal="center"/>
    </xf>
    <xf numFmtId="2" fontId="3" fillId="0" borderId="0" xfId="0" applyNumberFormat="1" applyFont="1"/>
    <xf numFmtId="3" fontId="3" fillId="0" borderId="0" xfId="10" applyNumberFormat="1" applyFont="1" applyFill="1" applyAlignment="1">
      <alignment horizontal="center"/>
    </xf>
    <xf numFmtId="0" fontId="3" fillId="0" borderId="0" xfId="11" applyFont="1" applyFill="1" applyAlignment="1">
      <alignment horizontal="center"/>
    </xf>
    <xf numFmtId="164" fontId="3" fillId="0" borderId="0" xfId="11" applyNumberFormat="1" applyFont="1" applyFill="1" applyAlignment="1">
      <alignment horizontal="left"/>
    </xf>
    <xf numFmtId="0" fontId="3" fillId="0" borderId="0" xfId="11" applyFont="1" applyFill="1"/>
    <xf numFmtId="3" fontId="3" fillId="0" borderId="0" xfId="11" applyNumberFormat="1" applyFont="1" applyFill="1" applyAlignment="1">
      <alignment horizontal="center"/>
    </xf>
    <xf numFmtId="0" fontId="3" fillId="0" borderId="0" xfId="4" applyFont="1" applyFill="1" applyAlignment="1">
      <alignment horizontal="center"/>
    </xf>
    <xf numFmtId="164" fontId="3" fillId="0" borderId="0" xfId="8" applyNumberFormat="1" applyFont="1" applyFill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9" fillId="0" borderId="0" xfId="0" applyFont="1"/>
    <xf numFmtId="164" fontId="3" fillId="0" borderId="0" xfId="6" applyNumberFormat="1" applyFont="1" applyFill="1" applyAlignment="1">
      <alignment horizontal="left"/>
    </xf>
    <xf numFmtId="164" fontId="3" fillId="0" borderId="0" xfId="7" applyNumberFormat="1" applyFont="1" applyFill="1" applyAlignment="1">
      <alignment horizontal="left"/>
    </xf>
    <xf numFmtId="164" fontId="3" fillId="0" borderId="0" xfId="0" applyNumberFormat="1" applyFont="1"/>
    <xf numFmtId="0" fontId="10" fillId="0" borderId="0" xfId="0" applyFont="1"/>
    <xf numFmtId="168" fontId="3" fillId="0" borderId="0" xfId="8" applyNumberFormat="1" applyFont="1" applyFill="1" applyAlignment="1">
      <alignment horizontal="left"/>
    </xf>
    <xf numFmtId="169" fontId="3" fillId="0" borderId="0" xfId="8" applyNumberFormat="1" applyFont="1" applyFill="1" applyAlignment="1">
      <alignment horizontal="left"/>
    </xf>
    <xf numFmtId="169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/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/>
    <xf numFmtId="0" fontId="8" fillId="0" borderId="0" xfId="0" applyFont="1" applyFill="1"/>
    <xf numFmtId="0" fontId="10" fillId="0" borderId="0" xfId="0" applyFont="1" applyFill="1"/>
    <xf numFmtId="0" fontId="3" fillId="0" borderId="0" xfId="0" applyFont="1" applyAlignment="1"/>
  </cellXfs>
  <cellStyles count="12">
    <cellStyle name="Comma" xfId="1" builtinId="3"/>
    <cellStyle name="Comma 2" xfId="9" xr:uid="{00000000-0005-0000-0000-000001000000}"/>
    <cellStyle name="Normal" xfId="0" builtinId="0"/>
    <cellStyle name="Normal 2" xfId="8" xr:uid="{00000000-0005-0000-0000-000003000000}"/>
    <cellStyle name="Normal 3" xfId="3" xr:uid="{00000000-0005-0000-0000-000004000000}"/>
    <cellStyle name="Normal_ANC Completed Request" xfId="5" xr:uid="{00000000-0005-0000-0000-000005000000}"/>
    <cellStyle name="Normal_Copy of ASUJ" xfId="4" xr:uid="{00000000-0005-0000-0000-000006000000}"/>
    <cellStyle name="Normal_Form A" xfId="6" xr:uid="{00000000-0005-0000-0000-000007000000}"/>
    <cellStyle name="Normal_UA Fund Form A" xfId="7" xr:uid="{00000000-0005-0000-0000-000008000000}"/>
    <cellStyle name="Normal_UAPB" xfId="11" xr:uid="{00000000-0005-0000-0000-000009000000}"/>
    <cellStyle name="Normal_UCA" xfId="10" xr:uid="{00000000-0005-0000-0000-00000A000000}"/>
    <cellStyle name="Percent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30"/>
  <sheetViews>
    <sheetView tabSelected="1" zoomScaleNormal="100" workbookViewId="0">
      <pane ySplit="10" topLeftCell="A11" activePane="bottomLeft" state="frozen"/>
      <selection pane="bottomLeft" activeCell="F319" sqref="F319"/>
    </sheetView>
  </sheetViews>
  <sheetFormatPr defaultColWidth="14.5703125" defaultRowHeight="12.75" customHeight="1" x14ac:dyDescent="0.25"/>
  <cols>
    <col min="1" max="1" width="6" style="11" customWidth="1"/>
    <col min="2" max="2" width="7.7109375" style="12" customWidth="1"/>
    <col min="3" max="3" width="3.7109375" style="1" customWidth="1"/>
    <col min="4" max="4" width="52.5703125" style="1" customWidth="1"/>
    <col min="5" max="5" width="7.140625" style="13" bestFit="1" customWidth="1"/>
    <col min="6" max="6" width="14.42578125" style="13" customWidth="1"/>
    <col min="7" max="7" width="6.5703125" style="13" customWidth="1"/>
    <col min="8" max="8" width="14.42578125" style="1" customWidth="1"/>
    <col min="9" max="9" width="6.5703125" style="13" customWidth="1"/>
    <col min="10" max="10" width="14.42578125" style="1" customWidth="1"/>
    <col min="11" max="11" width="7.5703125" style="13" bestFit="1" customWidth="1"/>
    <col min="12" max="12" width="14.42578125" style="13" customWidth="1"/>
    <col min="13" max="13" width="6.5703125" style="13" customWidth="1"/>
    <col min="14" max="14" width="15.7109375" style="13" customWidth="1"/>
    <col min="15" max="15" width="5.28515625" style="1" bestFit="1" customWidth="1"/>
    <col min="17" max="16384" width="14.5703125" style="1"/>
  </cols>
  <sheetData>
    <row r="1" spans="1:17" ht="12.75" customHeight="1" x14ac:dyDescent="0.25">
      <c r="A1" s="64" t="s">
        <v>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</row>
    <row r="2" spans="1:17" ht="12.75" customHeight="1" x14ac:dyDescent="0.25">
      <c r="A2" s="65" t="s">
        <v>316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7" ht="12.75" customHeight="1" thickBot="1" x14ac:dyDescent="0.3">
      <c r="A3" s="30"/>
      <c r="B3" s="31"/>
      <c r="C3" s="31"/>
      <c r="D3" s="6"/>
      <c r="E3" s="16"/>
      <c r="F3" s="16"/>
      <c r="H3" s="16"/>
      <c r="J3" s="16"/>
      <c r="N3" s="16"/>
    </row>
    <row r="4" spans="1:17" ht="12.75" customHeight="1" x14ac:dyDescent="0.25">
      <c r="A4" s="32"/>
      <c r="B4" s="2"/>
      <c r="C4" s="2"/>
      <c r="D4" s="33"/>
      <c r="E4" s="33"/>
      <c r="F4" s="3"/>
      <c r="G4" s="33"/>
      <c r="H4" s="3"/>
      <c r="I4" s="33"/>
      <c r="J4" s="3"/>
      <c r="K4" s="33"/>
      <c r="L4" s="3"/>
      <c r="M4" s="33"/>
      <c r="N4" s="4" t="s">
        <v>1</v>
      </c>
    </row>
    <row r="5" spans="1:17" ht="12.75" customHeight="1" x14ac:dyDescent="0.25">
      <c r="A5" s="34"/>
      <c r="B5" s="36"/>
      <c r="C5" s="36"/>
      <c r="D5" s="35"/>
      <c r="E5" s="37"/>
      <c r="F5" s="38" t="s">
        <v>2</v>
      </c>
      <c r="G5" s="39"/>
      <c r="H5" s="38" t="s">
        <v>3</v>
      </c>
      <c r="I5" s="39"/>
      <c r="J5" s="38" t="s">
        <v>4</v>
      </c>
      <c r="K5" s="39"/>
      <c r="L5" s="35" t="s">
        <v>5</v>
      </c>
      <c r="M5" s="35"/>
      <c r="N5" s="5" t="s">
        <v>6</v>
      </c>
    </row>
    <row r="6" spans="1:17" s="6" customFormat="1" x14ac:dyDescent="0.2">
      <c r="A6" s="40" t="s">
        <v>7</v>
      </c>
      <c r="B6" s="36" t="s">
        <v>8</v>
      </c>
      <c r="C6" s="41"/>
      <c r="D6" s="35" t="s">
        <v>9</v>
      </c>
      <c r="E6" s="37"/>
      <c r="F6" s="38" t="s">
        <v>300</v>
      </c>
      <c r="G6" s="39"/>
      <c r="H6" s="38" t="s">
        <v>10</v>
      </c>
      <c r="I6" s="39"/>
      <c r="J6" s="38" t="s">
        <v>300</v>
      </c>
      <c r="K6" s="35"/>
      <c r="L6" s="38" t="s">
        <v>301</v>
      </c>
      <c r="M6" s="35"/>
      <c r="N6" s="5" t="s">
        <v>301</v>
      </c>
    </row>
    <row r="7" spans="1:17" s="6" customFormat="1" ht="12.75" customHeight="1" x14ac:dyDescent="0.2">
      <c r="A7" s="40" t="s">
        <v>11</v>
      </c>
      <c r="B7" s="36" t="s">
        <v>12</v>
      </c>
      <c r="C7" s="36"/>
      <c r="D7" s="35" t="s">
        <v>13</v>
      </c>
      <c r="E7" s="35" t="s">
        <v>12</v>
      </c>
      <c r="F7" s="38" t="s">
        <v>14</v>
      </c>
      <c r="G7" s="35" t="s">
        <v>15</v>
      </c>
      <c r="H7" s="38" t="s">
        <v>14</v>
      </c>
      <c r="I7" s="35" t="s">
        <v>12</v>
      </c>
      <c r="J7" s="38" t="s">
        <v>14</v>
      </c>
      <c r="K7" s="35" t="s">
        <v>12</v>
      </c>
      <c r="L7" s="38" t="s">
        <v>14</v>
      </c>
      <c r="M7" s="35" t="s">
        <v>12</v>
      </c>
      <c r="N7" s="5" t="s">
        <v>14</v>
      </c>
    </row>
    <row r="8" spans="1:17" s="6" customFormat="1" ht="12.75" customHeight="1" thickBot="1" x14ac:dyDescent="0.25">
      <c r="A8" s="42"/>
      <c r="B8" s="7"/>
      <c r="C8" s="7"/>
      <c r="D8" s="43"/>
      <c r="E8" s="43"/>
      <c r="F8" s="8"/>
      <c r="G8" s="43"/>
      <c r="H8" s="8"/>
      <c r="I8" s="43"/>
      <c r="J8" s="8"/>
      <c r="K8" s="43"/>
      <c r="L8" s="8"/>
      <c r="M8" s="43"/>
      <c r="N8" s="9"/>
      <c r="O8" s="10">
        <v>7.0000000000000007E-2</v>
      </c>
    </row>
    <row r="9" spans="1:17" ht="12.75" customHeight="1" thickBot="1" x14ac:dyDescent="0.3"/>
    <row r="10" spans="1:17" ht="12.75" customHeight="1" thickBot="1" x14ac:dyDescent="0.3">
      <c r="D10" s="14" t="s">
        <v>16</v>
      </c>
      <c r="E10" s="15"/>
    </row>
    <row r="12" spans="1:17" s="6" customFormat="1" ht="12.75" customHeight="1" x14ac:dyDescent="0.2">
      <c r="A12" s="16"/>
      <c r="B12" s="12"/>
      <c r="D12" s="6" t="s">
        <v>17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7" s="6" customFormat="1" ht="12.75" customHeight="1" x14ac:dyDescent="0.2">
      <c r="A13" s="16"/>
      <c r="B13" s="12"/>
      <c r="D13" s="6" t="s">
        <v>18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7" s="6" customFormat="1" ht="12.75" customHeight="1" x14ac:dyDescent="0.2">
      <c r="A14" s="16"/>
      <c r="B14" s="12">
        <v>1</v>
      </c>
      <c r="D14" s="6" t="s">
        <v>20</v>
      </c>
      <c r="E14" s="13">
        <v>1</v>
      </c>
      <c r="F14" s="13">
        <v>620949.84524820361</v>
      </c>
      <c r="G14" s="13"/>
      <c r="H14" s="13"/>
      <c r="I14" s="13"/>
      <c r="J14" s="13"/>
      <c r="K14" s="13"/>
      <c r="L14" s="13">
        <f>F14*(1+$O$8)</f>
        <v>664416.33441557793</v>
      </c>
      <c r="M14" s="13"/>
      <c r="N14" s="13"/>
      <c r="O14" s="17"/>
    </row>
    <row r="15" spans="1:17" s="6" customFormat="1" ht="12.75" customHeight="1" x14ac:dyDescent="0.2">
      <c r="A15" s="16"/>
      <c r="B15" s="12">
        <v>2</v>
      </c>
      <c r="D15" s="6" t="s">
        <v>19</v>
      </c>
      <c r="E15" s="13">
        <v>1</v>
      </c>
      <c r="F15" s="13">
        <v>437821.33856904024</v>
      </c>
      <c r="G15" s="13"/>
      <c r="H15" s="13"/>
      <c r="I15" s="13"/>
      <c r="J15" s="13"/>
      <c r="K15" s="13"/>
      <c r="L15" s="13">
        <f t="shared" ref="L15:L39" si="0">F15*(1+$O$8)</f>
        <v>468468.83226887305</v>
      </c>
      <c r="M15" s="13"/>
      <c r="N15" s="13"/>
      <c r="O15" s="17"/>
    </row>
    <row r="16" spans="1:17" s="6" customFormat="1" ht="12.75" customHeight="1" x14ac:dyDescent="0.2">
      <c r="A16" s="16"/>
      <c r="B16" s="12">
        <v>3</v>
      </c>
      <c r="D16" s="6" t="s">
        <v>21</v>
      </c>
      <c r="E16" s="13">
        <v>1</v>
      </c>
      <c r="F16" s="13">
        <v>422631.51307057665</v>
      </c>
      <c r="G16" s="13"/>
      <c r="H16" s="13"/>
      <c r="I16" s="13"/>
      <c r="J16" s="13"/>
      <c r="K16" s="13"/>
      <c r="L16" s="13">
        <f t="shared" si="0"/>
        <v>452215.71898551704</v>
      </c>
      <c r="M16" s="13"/>
      <c r="N16" s="13"/>
      <c r="O16" s="17"/>
      <c r="Q16" s="1"/>
    </row>
    <row r="17" spans="1:18" s="6" customFormat="1" ht="12.75" customHeight="1" x14ac:dyDescent="0.2">
      <c r="A17" s="16"/>
      <c r="B17" s="12">
        <v>4</v>
      </c>
      <c r="D17" s="6" t="s">
        <v>22</v>
      </c>
      <c r="E17" s="13">
        <v>12</v>
      </c>
      <c r="F17" s="13">
        <v>357176.58273426612</v>
      </c>
      <c r="G17" s="13"/>
      <c r="H17" s="13"/>
      <c r="I17" s="13"/>
      <c r="J17" s="13"/>
      <c r="K17" s="13"/>
      <c r="L17" s="13">
        <f t="shared" si="0"/>
        <v>382178.9435256648</v>
      </c>
      <c r="M17" s="13"/>
      <c r="N17" s="13"/>
      <c r="O17" s="17"/>
    </row>
    <row r="18" spans="1:18" s="6" customFormat="1" ht="12.75" customHeight="1" x14ac:dyDescent="0.2">
      <c r="A18" s="16"/>
      <c r="B18" s="12">
        <v>5</v>
      </c>
      <c r="D18" s="6" t="s">
        <v>24</v>
      </c>
      <c r="E18" s="13">
        <v>3</v>
      </c>
      <c r="F18" s="13">
        <v>349442.80799775635</v>
      </c>
      <c r="G18" s="13"/>
      <c r="H18" s="13"/>
      <c r="I18" s="13"/>
      <c r="J18" s="13"/>
      <c r="K18" s="13"/>
      <c r="L18" s="13">
        <f t="shared" si="0"/>
        <v>373903.8045575993</v>
      </c>
      <c r="M18" s="13"/>
      <c r="N18" s="13"/>
      <c r="O18" s="17"/>
      <c r="Q18" s="1"/>
    </row>
    <row r="19" spans="1:18" s="6" customFormat="1" ht="12.75" customHeight="1" x14ac:dyDescent="0.2">
      <c r="A19" s="16"/>
      <c r="B19" s="12">
        <v>6</v>
      </c>
      <c r="D19" s="6" t="s">
        <v>23</v>
      </c>
      <c r="E19" s="13">
        <v>11</v>
      </c>
      <c r="F19" s="13">
        <v>349442.2606974949</v>
      </c>
      <c r="G19" s="13"/>
      <c r="H19" s="13"/>
      <c r="I19" s="13"/>
      <c r="J19" s="13"/>
      <c r="K19" s="13"/>
      <c r="L19" s="13">
        <f t="shared" si="0"/>
        <v>373903.21894631954</v>
      </c>
      <c r="M19" s="13"/>
      <c r="N19" s="13"/>
      <c r="O19" s="17"/>
    </row>
    <row r="20" spans="1:18" s="6" customFormat="1" ht="12.75" customHeight="1" x14ac:dyDescent="0.2">
      <c r="A20" s="16"/>
      <c r="B20" s="12">
        <v>7</v>
      </c>
      <c r="D20" s="6" t="s">
        <v>25</v>
      </c>
      <c r="E20" s="13">
        <v>8</v>
      </c>
      <c r="F20" s="13">
        <v>349442.2606974949</v>
      </c>
      <c r="G20" s="13"/>
      <c r="H20" s="13"/>
      <c r="I20" s="13"/>
      <c r="J20" s="13"/>
      <c r="K20" s="13"/>
      <c r="L20" s="13">
        <f t="shared" si="0"/>
        <v>373903.21894631954</v>
      </c>
      <c r="M20" s="13"/>
      <c r="N20" s="13"/>
      <c r="O20" s="17"/>
      <c r="Q20" s="1"/>
    </row>
    <row r="21" spans="1:18" s="6" customFormat="1" ht="12.75" customHeight="1" x14ac:dyDescent="0.2">
      <c r="A21" s="16"/>
      <c r="B21" s="12">
        <v>8</v>
      </c>
      <c r="D21" s="6" t="s">
        <v>26</v>
      </c>
      <c r="E21" s="13">
        <v>6</v>
      </c>
      <c r="F21" s="13">
        <v>342162.21359963052</v>
      </c>
      <c r="G21" s="13"/>
      <c r="H21" s="13"/>
      <c r="I21" s="13"/>
      <c r="J21" s="13"/>
      <c r="K21" s="13"/>
      <c r="L21" s="13">
        <f t="shared" si="0"/>
        <v>366113.56855160469</v>
      </c>
      <c r="M21" s="13"/>
      <c r="N21" s="13"/>
      <c r="O21" s="17"/>
    </row>
    <row r="22" spans="1:18" s="6" customFormat="1" ht="12.75" customHeight="1" x14ac:dyDescent="0.2">
      <c r="A22" s="16"/>
      <c r="B22" s="12">
        <v>9</v>
      </c>
      <c r="D22" s="6" t="s">
        <v>27</v>
      </c>
      <c r="E22" s="13">
        <v>28</v>
      </c>
      <c r="F22" s="13">
        <v>320322.07230603707</v>
      </c>
      <c r="G22" s="13"/>
      <c r="H22" s="13"/>
      <c r="I22" s="13"/>
      <c r="J22" s="13"/>
      <c r="K22" s="13"/>
      <c r="L22" s="13">
        <f t="shared" si="0"/>
        <v>342744.61736745969</v>
      </c>
      <c r="M22" s="13"/>
      <c r="N22" s="13"/>
      <c r="O22" s="17"/>
    </row>
    <row r="23" spans="1:18" s="6" customFormat="1" ht="12.75" customHeight="1" x14ac:dyDescent="0.2">
      <c r="A23" s="16"/>
      <c r="B23" s="12">
        <v>10</v>
      </c>
      <c r="D23" s="6" t="s">
        <v>28</v>
      </c>
      <c r="E23" s="13">
        <v>18</v>
      </c>
      <c r="F23" s="13">
        <v>305761.97811030812</v>
      </c>
      <c r="G23" s="13"/>
      <c r="H23" s="13"/>
      <c r="I23" s="13"/>
      <c r="J23" s="13"/>
      <c r="K23" s="13"/>
      <c r="L23" s="13">
        <f t="shared" si="0"/>
        <v>327165.31657802971</v>
      </c>
      <c r="M23" s="13"/>
      <c r="N23" s="13"/>
      <c r="O23" s="17"/>
      <c r="Q23" s="1"/>
    </row>
    <row r="24" spans="1:18" s="6" customFormat="1" ht="12.75" customHeight="1" x14ac:dyDescent="0.2">
      <c r="A24" s="16"/>
      <c r="B24" s="12">
        <v>11</v>
      </c>
      <c r="D24" s="6" t="s">
        <v>29</v>
      </c>
      <c r="E24" s="13">
        <v>16</v>
      </c>
      <c r="F24" s="13">
        <v>291201.88391457906</v>
      </c>
      <c r="G24" s="13"/>
      <c r="H24" s="13"/>
      <c r="I24" s="13"/>
      <c r="J24" s="13"/>
      <c r="K24" s="13"/>
      <c r="L24" s="13">
        <f t="shared" si="0"/>
        <v>311586.01578859962</v>
      </c>
      <c r="M24" s="13"/>
      <c r="N24" s="13"/>
      <c r="O24" s="17"/>
    </row>
    <row r="25" spans="1:18" s="6" customFormat="1" ht="12.75" customHeight="1" x14ac:dyDescent="0.2">
      <c r="A25" s="16"/>
      <c r="B25" s="12">
        <v>12</v>
      </c>
      <c r="D25" s="6" t="s">
        <v>30</v>
      </c>
      <c r="E25" s="16">
        <v>3</v>
      </c>
      <c r="F25" s="13">
        <v>291201.32384399162</v>
      </c>
      <c r="G25" s="13"/>
      <c r="H25" s="13"/>
      <c r="I25" s="13"/>
      <c r="J25" s="13"/>
      <c r="K25" s="13"/>
      <c r="L25" s="13">
        <f t="shared" si="0"/>
        <v>311585.41651307105</v>
      </c>
      <c r="M25" s="13"/>
      <c r="N25" s="13"/>
      <c r="O25" s="17"/>
      <c r="Q25" s="1"/>
    </row>
    <row r="26" spans="1:18" s="6" customFormat="1" ht="12.75" customHeight="1" x14ac:dyDescent="0.2">
      <c r="A26" s="16"/>
      <c r="B26" s="12">
        <v>13</v>
      </c>
      <c r="D26" s="6" t="s">
        <v>32</v>
      </c>
      <c r="E26" s="13">
        <v>11</v>
      </c>
      <c r="F26" s="13">
        <v>262081.69552312125</v>
      </c>
      <c r="G26" s="13"/>
      <c r="H26" s="13"/>
      <c r="I26" s="13"/>
      <c r="J26" s="13"/>
      <c r="K26" s="13"/>
      <c r="L26" s="13">
        <f t="shared" si="0"/>
        <v>280427.41420973977</v>
      </c>
      <c r="M26" s="13"/>
      <c r="N26" s="13"/>
      <c r="O26" s="17"/>
      <c r="Q26" s="1"/>
      <c r="R26" s="1"/>
    </row>
    <row r="27" spans="1:18" s="6" customFormat="1" ht="12.75" customHeight="1" x14ac:dyDescent="0.2">
      <c r="A27" s="16"/>
      <c r="B27" s="12">
        <v>14</v>
      </c>
      <c r="D27" s="6" t="s">
        <v>34</v>
      </c>
      <c r="E27" s="13">
        <v>8</v>
      </c>
      <c r="F27" s="13">
        <v>221025.4962710492</v>
      </c>
      <c r="G27" s="13"/>
      <c r="H27" s="13"/>
      <c r="I27" s="13"/>
      <c r="J27" s="13"/>
      <c r="K27" s="13"/>
      <c r="L27" s="13">
        <f t="shared" si="0"/>
        <v>236497.28101002265</v>
      </c>
      <c r="M27" s="13"/>
      <c r="N27" s="13"/>
      <c r="O27" s="17"/>
    </row>
    <row r="28" spans="1:18" s="6" customFormat="1" ht="12.75" customHeight="1" x14ac:dyDescent="0.2">
      <c r="A28" s="16"/>
      <c r="B28" s="12">
        <v>15</v>
      </c>
      <c r="D28" s="6" t="s">
        <v>35</v>
      </c>
      <c r="E28" s="13">
        <v>1</v>
      </c>
      <c r="F28" s="13">
        <v>220531.42200293139</v>
      </c>
      <c r="G28" s="13"/>
      <c r="H28" s="13"/>
      <c r="I28" s="13"/>
      <c r="J28" s="13"/>
      <c r="K28" s="13"/>
      <c r="L28" s="13">
        <f t="shared" si="0"/>
        <v>235968.6215431366</v>
      </c>
      <c r="M28" s="13"/>
      <c r="N28" s="13"/>
      <c r="O28" s="17"/>
    </row>
    <row r="29" spans="1:18" s="6" customFormat="1" ht="12.75" customHeight="1" x14ac:dyDescent="0.2">
      <c r="A29" s="16"/>
      <c r="B29" s="12">
        <v>16</v>
      </c>
      <c r="D29" s="6" t="s">
        <v>36</v>
      </c>
      <c r="E29" s="13">
        <v>46</v>
      </c>
      <c r="F29" s="13">
        <v>202385.17207778021</v>
      </c>
      <c r="G29" s="13"/>
      <c r="H29" s="13"/>
      <c r="I29" s="13"/>
      <c r="J29" s="13"/>
      <c r="K29" s="13"/>
      <c r="L29" s="13">
        <f t="shared" si="0"/>
        <v>216552.13412322485</v>
      </c>
      <c r="M29" s="13"/>
      <c r="N29" s="13"/>
      <c r="O29" s="17"/>
    </row>
    <row r="30" spans="1:18" s="6" customFormat="1" ht="12.75" customHeight="1" x14ac:dyDescent="0.2">
      <c r="A30" s="16"/>
      <c r="B30" s="12">
        <v>17</v>
      </c>
      <c r="D30" s="17" t="s">
        <v>312</v>
      </c>
      <c r="E30" s="13">
        <v>828</v>
      </c>
      <c r="F30" s="13"/>
      <c r="G30" s="13"/>
      <c r="H30" s="13"/>
      <c r="I30" s="13"/>
      <c r="J30" s="13"/>
      <c r="K30" s="13"/>
      <c r="L30" s="13"/>
      <c r="M30" s="13"/>
      <c r="N30" s="13"/>
      <c r="O30" s="18"/>
      <c r="P30" s="1"/>
    </row>
    <row r="31" spans="1:18" s="6" customFormat="1" ht="12.75" customHeight="1" x14ac:dyDescent="0.2">
      <c r="A31" s="16"/>
      <c r="B31" s="12"/>
      <c r="D31" s="17" t="s">
        <v>31</v>
      </c>
      <c r="E31" s="16"/>
      <c r="F31" s="13">
        <v>269361.74262098566</v>
      </c>
      <c r="G31" s="13"/>
      <c r="H31" s="13"/>
      <c r="I31" s="13"/>
      <c r="J31" s="13"/>
      <c r="K31" s="13"/>
      <c r="L31" s="13">
        <f t="shared" si="0"/>
        <v>288217.06460445467</v>
      </c>
      <c r="M31" s="13"/>
      <c r="N31" s="13"/>
      <c r="O31" s="17"/>
      <c r="Q31" s="1"/>
      <c r="R31" s="1"/>
    </row>
    <row r="32" spans="1:18" s="6" customFormat="1" ht="12.75" customHeight="1" x14ac:dyDescent="0.2">
      <c r="A32" s="16"/>
      <c r="B32" s="12"/>
      <c r="D32" s="17" t="s">
        <v>33</v>
      </c>
      <c r="E32" s="13"/>
      <c r="F32" s="13">
        <v>232961.5071316633</v>
      </c>
      <c r="G32" s="13"/>
      <c r="H32" s="13"/>
      <c r="I32" s="13"/>
      <c r="J32" s="13"/>
      <c r="K32" s="13"/>
      <c r="L32" s="13">
        <f t="shared" si="0"/>
        <v>249268.81263087975</v>
      </c>
      <c r="M32" s="13"/>
      <c r="N32" s="13"/>
      <c r="O32" s="17"/>
      <c r="Q32" s="1"/>
    </row>
    <row r="33" spans="1:17" s="6" customFormat="1" ht="12.75" customHeight="1" x14ac:dyDescent="0.2">
      <c r="A33" s="16"/>
      <c r="B33" s="12"/>
      <c r="D33" s="17" t="s">
        <v>37</v>
      </c>
      <c r="E33" s="13"/>
      <c r="F33" s="13">
        <v>189281.22454447643</v>
      </c>
      <c r="G33" s="13"/>
      <c r="H33" s="13"/>
      <c r="I33" s="13"/>
      <c r="J33" s="13"/>
      <c r="K33" s="13"/>
      <c r="L33" s="13">
        <f t="shared" si="0"/>
        <v>202530.91026258978</v>
      </c>
      <c r="M33" s="13"/>
      <c r="N33" s="13"/>
      <c r="O33" s="17"/>
    </row>
    <row r="34" spans="1:17" s="6" customFormat="1" ht="12.75" customHeight="1" x14ac:dyDescent="0.2">
      <c r="A34" s="16"/>
      <c r="B34" s="12"/>
      <c r="D34" s="17" t="s">
        <v>38</v>
      </c>
      <c r="E34" s="13"/>
      <c r="F34" s="13">
        <v>167441.08325088301</v>
      </c>
      <c r="G34" s="13"/>
      <c r="H34" s="13"/>
      <c r="I34" s="13"/>
      <c r="J34" s="13"/>
      <c r="K34" s="13"/>
      <c r="L34" s="13">
        <f t="shared" si="0"/>
        <v>179161.95907844484</v>
      </c>
      <c r="M34" s="13"/>
      <c r="N34" s="13"/>
      <c r="O34" s="17"/>
    </row>
    <row r="35" spans="1:17" s="6" customFormat="1" ht="12.75" customHeight="1" x14ac:dyDescent="0.2">
      <c r="A35" s="16"/>
      <c r="B35" s="26"/>
      <c r="D35" s="17" t="s">
        <v>39</v>
      </c>
      <c r="E35" s="13"/>
      <c r="F35" s="13">
        <v>167441.08325088301</v>
      </c>
      <c r="G35" s="13"/>
      <c r="H35" s="13"/>
      <c r="I35" s="13"/>
      <c r="J35" s="13"/>
      <c r="K35" s="13"/>
      <c r="L35" s="13">
        <f t="shared" si="0"/>
        <v>179161.95907844484</v>
      </c>
      <c r="M35" s="13"/>
      <c r="N35" s="13"/>
      <c r="O35" s="17"/>
    </row>
    <row r="36" spans="1:17" s="6" customFormat="1" ht="12.75" customHeight="1" x14ac:dyDescent="0.2">
      <c r="A36" s="16"/>
      <c r="B36" s="26"/>
      <c r="D36" s="17" t="s">
        <v>40</v>
      </c>
      <c r="E36" s="13"/>
      <c r="F36" s="13">
        <v>152880.98905515406</v>
      </c>
      <c r="G36" s="13"/>
      <c r="H36" s="13"/>
      <c r="I36" s="13"/>
      <c r="J36" s="13"/>
      <c r="K36" s="13"/>
      <c r="L36" s="13">
        <f t="shared" si="0"/>
        <v>163582.65828901486</v>
      </c>
      <c r="M36" s="13"/>
      <c r="N36" s="13"/>
      <c r="O36" s="17"/>
    </row>
    <row r="37" spans="1:17" s="6" customFormat="1" ht="12.75" customHeight="1" x14ac:dyDescent="0.2">
      <c r="A37" s="16"/>
      <c r="B37" s="26"/>
      <c r="D37" s="17" t="s">
        <v>47</v>
      </c>
      <c r="E37" s="13"/>
      <c r="F37" s="13">
        <v>147056.95137686247</v>
      </c>
      <c r="G37" s="13"/>
      <c r="H37" s="13"/>
      <c r="I37" s="13"/>
      <c r="J37" s="13"/>
      <c r="K37" s="13"/>
      <c r="L37" s="13">
        <f t="shared" si="0"/>
        <v>157350.93797324286</v>
      </c>
      <c r="M37" s="13"/>
      <c r="N37" s="13"/>
      <c r="O37" s="17"/>
    </row>
    <row r="38" spans="1:17" s="6" customFormat="1" ht="12.75" customHeight="1" x14ac:dyDescent="0.2">
      <c r="A38" s="16"/>
      <c r="B38" s="26"/>
      <c r="D38" s="17" t="s">
        <v>48</v>
      </c>
      <c r="E38" s="13"/>
      <c r="F38" s="13">
        <v>123760.80066369612</v>
      </c>
      <c r="G38" s="13"/>
      <c r="H38" s="13"/>
      <c r="I38" s="13"/>
      <c r="J38" s="13"/>
      <c r="K38" s="13"/>
      <c r="L38" s="13">
        <f t="shared" si="0"/>
        <v>132424.05671015487</v>
      </c>
      <c r="M38" s="13"/>
      <c r="N38" s="13"/>
      <c r="O38" s="17"/>
    </row>
    <row r="39" spans="1:17" s="6" customFormat="1" ht="12.75" customHeight="1" x14ac:dyDescent="0.2">
      <c r="A39" s="16"/>
      <c r="B39" s="26"/>
      <c r="D39" s="17" t="s">
        <v>59</v>
      </c>
      <c r="E39" s="13"/>
      <c r="F39" s="13">
        <v>109794.28180396986</v>
      </c>
      <c r="G39" s="13"/>
      <c r="H39" s="13"/>
      <c r="I39" s="13"/>
      <c r="J39" s="13"/>
      <c r="K39" s="13"/>
      <c r="L39" s="13">
        <f t="shared" si="0"/>
        <v>117479.88153024776</v>
      </c>
      <c r="M39" s="13"/>
      <c r="N39" s="13"/>
      <c r="O39" s="17"/>
    </row>
    <row r="40" spans="1:17" s="6" customFormat="1" ht="12.75" customHeight="1" x14ac:dyDescent="0.2">
      <c r="A40" s="16"/>
      <c r="B40" s="12">
        <v>18</v>
      </c>
      <c r="C40" s="1"/>
      <c r="D40" s="6" t="s">
        <v>41</v>
      </c>
      <c r="E40" s="13">
        <v>841</v>
      </c>
      <c r="F40" s="13"/>
      <c r="G40" s="13"/>
      <c r="H40" s="13"/>
      <c r="I40" s="13"/>
      <c r="J40" s="13"/>
      <c r="K40" s="13"/>
      <c r="L40" s="13"/>
      <c r="M40" s="13"/>
      <c r="N40" s="13"/>
      <c r="O40" s="17"/>
    </row>
    <row r="41" spans="1:17" s="6" customFormat="1" ht="12.75" customHeight="1" x14ac:dyDescent="0.2">
      <c r="A41" s="16"/>
      <c r="B41" s="12"/>
      <c r="C41" s="1"/>
      <c r="D41" s="6" t="s">
        <v>42</v>
      </c>
      <c r="E41" s="13"/>
      <c r="F41" s="13">
        <v>151581.13664583035</v>
      </c>
      <c r="G41" s="13"/>
      <c r="H41" s="13"/>
      <c r="I41" s="13"/>
      <c r="J41" s="13"/>
      <c r="K41" s="13"/>
      <c r="L41" s="13">
        <f>F41*(1+$O$8)</f>
        <v>162191.81621103847</v>
      </c>
      <c r="M41" s="13"/>
      <c r="N41" s="13"/>
      <c r="O41" s="17"/>
      <c r="Q41" s="1"/>
    </row>
    <row r="42" spans="1:17" s="6" customFormat="1" ht="12.75" customHeight="1" x14ac:dyDescent="0.2">
      <c r="A42" s="16"/>
      <c r="B42" s="12"/>
      <c r="C42" s="1"/>
      <c r="D42" s="6" t="s">
        <v>43</v>
      </c>
      <c r="E42" s="13"/>
      <c r="F42" s="13">
        <v>122935.56364487061</v>
      </c>
      <c r="G42" s="13"/>
      <c r="H42" s="13"/>
      <c r="I42" s="13"/>
      <c r="J42" s="13"/>
      <c r="K42" s="13"/>
      <c r="L42" s="13">
        <f t="shared" ref="L42:L45" si="1">F42*(1+$O$8)</f>
        <v>131541.05310001154</v>
      </c>
      <c r="M42" s="13"/>
      <c r="N42" s="13"/>
      <c r="O42" s="17"/>
    </row>
    <row r="43" spans="1:17" s="6" customFormat="1" ht="12.75" customHeight="1" x14ac:dyDescent="0.2">
      <c r="A43" s="16"/>
      <c r="B43" s="12"/>
      <c r="C43" s="1"/>
      <c r="D43" s="6" t="s">
        <v>44</v>
      </c>
      <c r="E43" s="13"/>
      <c r="F43" s="13">
        <v>111404.44952496173</v>
      </c>
      <c r="G43" s="13"/>
      <c r="H43" s="13"/>
      <c r="I43" s="13"/>
      <c r="J43" s="13"/>
      <c r="K43" s="13"/>
      <c r="L43" s="13">
        <f t="shared" si="1"/>
        <v>119202.76099170906</v>
      </c>
      <c r="M43" s="13"/>
      <c r="N43" s="13"/>
      <c r="O43" s="17"/>
    </row>
    <row r="44" spans="1:17" s="6" customFormat="1" ht="12.75" customHeight="1" x14ac:dyDescent="0.2">
      <c r="A44" s="16"/>
      <c r="B44" s="12"/>
      <c r="C44" s="1"/>
      <c r="D44" s="6" t="s">
        <v>45</v>
      </c>
      <c r="E44" s="13"/>
      <c r="F44" s="13">
        <v>96119.612080546198</v>
      </c>
      <c r="G44" s="13"/>
      <c r="H44" s="13"/>
      <c r="I44" s="13"/>
      <c r="J44" s="13"/>
      <c r="K44" s="13"/>
      <c r="L44" s="13">
        <f t="shared" si="1"/>
        <v>102847.98492618444</v>
      </c>
      <c r="M44" s="13"/>
      <c r="N44" s="13"/>
      <c r="O44" s="17"/>
    </row>
    <row r="45" spans="1:17" s="6" customFormat="1" ht="12.75" customHeight="1" x14ac:dyDescent="0.2">
      <c r="A45" s="16"/>
      <c r="B45" s="12"/>
      <c r="C45" s="1"/>
      <c r="D45" s="6" t="s">
        <v>46</v>
      </c>
      <c r="E45" s="13"/>
      <c r="F45" s="13">
        <v>88429.20328786927</v>
      </c>
      <c r="G45" s="13"/>
      <c r="H45" s="13"/>
      <c r="I45" s="13"/>
      <c r="J45" s="13"/>
      <c r="K45" s="13"/>
      <c r="L45" s="13">
        <f t="shared" si="1"/>
        <v>94619.247518020129</v>
      </c>
      <c r="M45" s="13"/>
      <c r="N45" s="13"/>
      <c r="O45" s="17"/>
    </row>
    <row r="46" spans="1:17" s="6" customFormat="1" ht="12.75" customHeight="1" x14ac:dyDescent="0.2">
      <c r="A46" s="16"/>
      <c r="B46" s="12">
        <v>19</v>
      </c>
      <c r="D46" s="6" t="s">
        <v>49</v>
      </c>
      <c r="E46" s="13">
        <v>78</v>
      </c>
      <c r="F46" s="13"/>
      <c r="G46" s="13"/>
      <c r="H46" s="13"/>
      <c r="I46" s="13"/>
      <c r="J46" s="13"/>
      <c r="K46" s="13"/>
      <c r="L46" s="13"/>
      <c r="M46" s="13"/>
      <c r="N46" s="13"/>
      <c r="O46" s="17"/>
    </row>
    <row r="47" spans="1:17" s="6" customFormat="1" ht="12.75" customHeight="1" x14ac:dyDescent="0.2">
      <c r="A47" s="16"/>
      <c r="B47" s="12"/>
      <c r="C47" s="1"/>
      <c r="D47" s="6" t="s">
        <v>50</v>
      </c>
      <c r="E47" s="13"/>
      <c r="F47" s="13">
        <v>115167.17098768135</v>
      </c>
      <c r="G47" s="13"/>
      <c r="H47" s="13"/>
      <c r="I47" s="13"/>
      <c r="J47" s="13"/>
      <c r="K47" s="13"/>
      <c r="L47" s="13">
        <f>F47*(1+$O$8)</f>
        <v>123228.87295681906</v>
      </c>
      <c r="M47" s="13"/>
      <c r="N47" s="13"/>
      <c r="O47" s="17"/>
    </row>
    <row r="48" spans="1:17" s="6" customFormat="1" ht="12.75" customHeight="1" x14ac:dyDescent="0.2">
      <c r="A48" s="16"/>
      <c r="B48" s="12"/>
      <c r="C48" s="1"/>
      <c r="D48" s="6" t="s">
        <v>51</v>
      </c>
      <c r="E48" s="13"/>
      <c r="F48" s="13">
        <v>115167.17098768135</v>
      </c>
      <c r="G48" s="13"/>
      <c r="H48" s="13"/>
      <c r="I48" s="13"/>
      <c r="J48" s="13"/>
      <c r="K48" s="13"/>
      <c r="L48" s="13">
        <f t="shared" ref="L48:L58" si="2">F48*(1+$O$8)</f>
        <v>123228.87295681906</v>
      </c>
      <c r="M48" s="13"/>
      <c r="N48" s="13"/>
      <c r="O48" s="17"/>
    </row>
    <row r="49" spans="1:16" s="6" customFormat="1" ht="12.75" customHeight="1" x14ac:dyDescent="0.2">
      <c r="A49" s="16"/>
      <c r="B49" s="12"/>
      <c r="C49" s="1"/>
      <c r="D49" s="6" t="s">
        <v>52</v>
      </c>
      <c r="E49" s="13"/>
      <c r="F49" s="13">
        <v>98735.070921113365</v>
      </c>
      <c r="G49" s="13"/>
      <c r="H49" s="13"/>
      <c r="I49" s="13"/>
      <c r="J49" s="13"/>
      <c r="K49" s="13"/>
      <c r="L49" s="13">
        <f t="shared" si="2"/>
        <v>105646.52588559131</v>
      </c>
      <c r="M49" s="13"/>
      <c r="N49" s="13"/>
      <c r="O49" s="17"/>
    </row>
    <row r="50" spans="1:16" ht="12.75" customHeight="1" x14ac:dyDescent="0.2">
      <c r="A50" s="16"/>
      <c r="D50" s="6" t="s">
        <v>317</v>
      </c>
      <c r="F50" s="13">
        <v>98666.085194813961</v>
      </c>
      <c r="H50" s="13"/>
      <c r="J50" s="13"/>
      <c r="L50" s="13">
        <f t="shared" si="2"/>
        <v>105572.71115845094</v>
      </c>
      <c r="O50" s="18"/>
      <c r="P50" s="54"/>
    </row>
    <row r="51" spans="1:16" s="6" customFormat="1" ht="12.75" customHeight="1" x14ac:dyDescent="0.2">
      <c r="A51" s="16"/>
      <c r="B51" s="12"/>
      <c r="C51" s="1"/>
      <c r="D51" s="6" t="s">
        <v>53</v>
      </c>
      <c r="E51" s="13"/>
      <c r="F51" s="13">
        <v>96119.612080546198</v>
      </c>
      <c r="G51" s="13"/>
      <c r="H51" s="13"/>
      <c r="I51" s="13"/>
      <c r="J51" s="13"/>
      <c r="K51" s="13"/>
      <c r="L51" s="13">
        <f t="shared" si="2"/>
        <v>102847.98492618444</v>
      </c>
      <c r="M51" s="13"/>
      <c r="N51" s="13"/>
      <c r="O51" s="17"/>
    </row>
    <row r="52" spans="1:16" ht="12.75" customHeight="1" x14ac:dyDescent="0.2">
      <c r="A52" s="16"/>
      <c r="D52" s="6" t="s">
        <v>54</v>
      </c>
      <c r="F52" s="13">
        <v>91290.611239590726</v>
      </c>
      <c r="H52" s="13"/>
      <c r="J52" s="13"/>
      <c r="L52" s="13">
        <f t="shared" si="2"/>
        <v>97680.954026362087</v>
      </c>
      <c r="O52" s="18"/>
      <c r="P52" s="54"/>
    </row>
    <row r="53" spans="1:16" s="6" customFormat="1" ht="12.75" customHeight="1" x14ac:dyDescent="0.2">
      <c r="A53" s="16"/>
      <c r="B53" s="12"/>
      <c r="C53" s="1"/>
      <c r="D53" s="6" t="s">
        <v>55</v>
      </c>
      <c r="E53" s="13"/>
      <c r="F53" s="13">
        <v>90113.354823395042</v>
      </c>
      <c r="G53" s="13"/>
      <c r="H53" s="13"/>
      <c r="I53" s="13"/>
      <c r="J53" s="13"/>
      <c r="K53" s="13"/>
      <c r="L53" s="13">
        <f t="shared" si="2"/>
        <v>96421.289661032701</v>
      </c>
      <c r="M53" s="13"/>
      <c r="N53" s="13"/>
      <c r="O53" s="17"/>
    </row>
    <row r="54" spans="1:16" s="6" customFormat="1" ht="12.75" customHeight="1" x14ac:dyDescent="0.2">
      <c r="A54" s="16"/>
      <c r="B54" s="12"/>
      <c r="C54" s="1"/>
      <c r="D54" s="6" t="s">
        <v>56</v>
      </c>
      <c r="E54" s="13"/>
      <c r="F54" s="13">
        <v>86982.654322368369</v>
      </c>
      <c r="G54" s="13"/>
      <c r="H54" s="13"/>
      <c r="I54" s="13"/>
      <c r="J54" s="13"/>
      <c r="K54" s="13"/>
      <c r="L54" s="13">
        <f t="shared" si="2"/>
        <v>93071.440124934161</v>
      </c>
      <c r="M54" s="13"/>
      <c r="N54" s="13"/>
      <c r="O54" s="17"/>
    </row>
    <row r="55" spans="1:16" s="6" customFormat="1" ht="12.75" customHeight="1" x14ac:dyDescent="0.2">
      <c r="A55" s="16"/>
      <c r="B55" s="12"/>
      <c r="C55" s="1"/>
      <c r="D55" s="6" t="s">
        <v>57</v>
      </c>
      <c r="E55" s="13"/>
      <c r="F55" s="13">
        <v>85662.871091979876</v>
      </c>
      <c r="G55" s="13"/>
      <c r="H55" s="13"/>
      <c r="I55" s="13"/>
      <c r="J55" s="13"/>
      <c r="K55" s="13"/>
      <c r="L55" s="13">
        <f t="shared" si="2"/>
        <v>91659.272068418475</v>
      </c>
      <c r="M55" s="13"/>
      <c r="N55" s="13"/>
      <c r="O55" s="17"/>
    </row>
    <row r="56" spans="1:16" s="6" customFormat="1" ht="12.75" customHeight="1" x14ac:dyDescent="0.2">
      <c r="A56" s="16"/>
      <c r="B56" s="12"/>
      <c r="C56" s="1"/>
      <c r="D56" s="6" t="s">
        <v>318</v>
      </c>
      <c r="E56" s="13"/>
      <c r="F56" s="13">
        <v>80354.873931439375</v>
      </c>
      <c r="G56" s="13"/>
      <c r="H56" s="13"/>
      <c r="I56" s="13"/>
      <c r="J56" s="13"/>
      <c r="K56" s="13"/>
      <c r="L56" s="13">
        <f t="shared" si="2"/>
        <v>85979.715106640142</v>
      </c>
      <c r="M56" s="13"/>
      <c r="N56" s="13"/>
      <c r="O56" s="17"/>
    </row>
    <row r="57" spans="1:16" s="6" customFormat="1" ht="12.75" customHeight="1" x14ac:dyDescent="0.2">
      <c r="A57" s="16"/>
      <c r="B57" s="12"/>
      <c r="C57" s="1"/>
      <c r="D57" s="6" t="s">
        <v>58</v>
      </c>
      <c r="E57" s="13"/>
      <c r="F57" s="13">
        <v>69393.641898351343</v>
      </c>
      <c r="G57" s="13"/>
      <c r="H57" s="13"/>
      <c r="I57" s="13"/>
      <c r="J57" s="13"/>
      <c r="K57" s="13"/>
      <c r="L57" s="13">
        <f t="shared" si="2"/>
        <v>74251.196831235939</v>
      </c>
      <c r="M57" s="13"/>
      <c r="N57" s="13"/>
      <c r="O57" s="17"/>
    </row>
    <row r="58" spans="1:16" s="6" customFormat="1" ht="12.75" customHeight="1" x14ac:dyDescent="0.2">
      <c r="A58" s="16"/>
      <c r="B58" s="12">
        <v>20</v>
      </c>
      <c r="C58" s="1"/>
      <c r="D58" s="6" t="s">
        <v>60</v>
      </c>
      <c r="E58" s="13">
        <v>1</v>
      </c>
      <c r="F58" s="13">
        <v>96275.579809570831</v>
      </c>
      <c r="G58" s="13"/>
      <c r="H58" s="13"/>
      <c r="I58" s="13"/>
      <c r="J58" s="13"/>
      <c r="K58" s="13"/>
      <c r="L58" s="13">
        <f t="shared" si="2"/>
        <v>103014.87039624079</v>
      </c>
      <c r="M58" s="13"/>
      <c r="N58" s="13"/>
      <c r="O58" s="17"/>
    </row>
    <row r="59" spans="1:16" s="6" customFormat="1" ht="12.75" customHeight="1" x14ac:dyDescent="0.2">
      <c r="A59" s="16"/>
      <c r="B59" s="57">
        <v>21</v>
      </c>
      <c r="D59" s="6" t="s">
        <v>62</v>
      </c>
      <c r="E59" s="13">
        <v>50</v>
      </c>
      <c r="F59" s="13"/>
      <c r="G59" s="13"/>
      <c r="H59" s="13"/>
      <c r="I59" s="13"/>
      <c r="J59" s="13"/>
      <c r="K59" s="13"/>
      <c r="L59" s="13"/>
      <c r="M59" s="13"/>
      <c r="N59" s="13"/>
    </row>
    <row r="60" spans="1:16" s="6" customFormat="1" ht="12.75" customHeight="1" x14ac:dyDescent="0.2">
      <c r="A60" s="16"/>
      <c r="B60" s="12"/>
      <c r="D60" s="6" t="s">
        <v>63</v>
      </c>
      <c r="E60" s="13"/>
      <c r="F60" s="13">
        <v>83389.38</v>
      </c>
      <c r="G60" s="13"/>
      <c r="H60" s="13"/>
      <c r="I60" s="13"/>
      <c r="J60" s="13"/>
      <c r="K60" s="13"/>
      <c r="L60" s="13">
        <f>F60*(1+$O$8)</f>
        <v>89226.636600000013</v>
      </c>
      <c r="M60" s="13"/>
      <c r="N60" s="13"/>
    </row>
    <row r="61" spans="1:16" s="6" customFormat="1" ht="12.75" customHeight="1" x14ac:dyDescent="0.2">
      <c r="A61" s="16"/>
      <c r="B61" s="12"/>
      <c r="D61" s="6" t="s">
        <v>64</v>
      </c>
      <c r="E61" s="13"/>
      <c r="F61" s="13">
        <v>68539.92</v>
      </c>
      <c r="G61" s="13"/>
      <c r="H61" s="13"/>
      <c r="I61" s="13"/>
      <c r="J61" s="13"/>
      <c r="K61" s="13"/>
      <c r="L61" s="13">
        <f t="shared" ref="L61:L68" si="3">F61*(1+$O$8)</f>
        <v>73337.714399999997</v>
      </c>
      <c r="M61" s="13"/>
      <c r="N61" s="13"/>
    </row>
    <row r="62" spans="1:16" s="6" customFormat="1" ht="12.75" customHeight="1" x14ac:dyDescent="0.2">
      <c r="A62" s="16"/>
      <c r="B62" s="12"/>
      <c r="D62" s="6" t="s">
        <v>65</v>
      </c>
      <c r="E62" s="13"/>
      <c r="F62" s="13">
        <v>65904.510000000009</v>
      </c>
      <c r="G62" s="13"/>
      <c r="H62" s="13"/>
      <c r="I62" s="13"/>
      <c r="J62" s="13"/>
      <c r="K62" s="13"/>
      <c r="L62" s="13">
        <f t="shared" si="3"/>
        <v>70517.825700000016</v>
      </c>
      <c r="M62" s="13"/>
      <c r="N62" s="13"/>
    </row>
    <row r="63" spans="1:16" s="6" customFormat="1" ht="12.75" customHeight="1" x14ac:dyDescent="0.2">
      <c r="A63" s="16"/>
      <c r="B63" s="12"/>
      <c r="D63" s="6" t="s">
        <v>66</v>
      </c>
      <c r="E63" s="13"/>
      <c r="F63" s="13">
        <v>63369.68</v>
      </c>
      <c r="G63" s="13"/>
      <c r="H63" s="13"/>
      <c r="I63" s="13"/>
      <c r="J63" s="13"/>
      <c r="K63" s="13"/>
      <c r="L63" s="13">
        <f t="shared" si="3"/>
        <v>67805.5576</v>
      </c>
      <c r="M63" s="13"/>
      <c r="N63" s="13"/>
    </row>
    <row r="64" spans="1:16" s="6" customFormat="1" ht="12.75" customHeight="1" x14ac:dyDescent="0.2">
      <c r="A64" s="16"/>
      <c r="B64" s="12"/>
      <c r="D64" s="6" t="s">
        <v>67</v>
      </c>
      <c r="E64" s="13"/>
      <c r="F64" s="13">
        <v>60932.22</v>
      </c>
      <c r="G64" s="13"/>
      <c r="H64" s="13"/>
      <c r="I64" s="13"/>
      <c r="J64" s="13"/>
      <c r="K64" s="13"/>
      <c r="L64" s="13">
        <f t="shared" si="3"/>
        <v>65197.475400000003</v>
      </c>
      <c r="M64" s="13"/>
      <c r="N64" s="13"/>
    </row>
    <row r="65" spans="1:17" s="6" customFormat="1" ht="12.75" customHeight="1" x14ac:dyDescent="0.2">
      <c r="A65" s="16"/>
      <c r="B65" s="12"/>
      <c r="D65" s="6" t="s">
        <v>68</v>
      </c>
      <c r="E65" s="13"/>
      <c r="F65" s="13">
        <v>54168.75</v>
      </c>
      <c r="G65" s="13"/>
      <c r="H65" s="13"/>
      <c r="I65" s="13"/>
      <c r="J65" s="13"/>
      <c r="K65" s="13"/>
      <c r="L65" s="13">
        <f t="shared" si="3"/>
        <v>57960.5625</v>
      </c>
      <c r="M65" s="13"/>
      <c r="N65" s="13"/>
    </row>
    <row r="66" spans="1:17" s="6" customFormat="1" ht="12.75" customHeight="1" x14ac:dyDescent="0.2">
      <c r="A66" s="16"/>
      <c r="B66" s="12"/>
      <c r="D66" s="6" t="s">
        <v>69</v>
      </c>
      <c r="E66" s="13"/>
      <c r="F66" s="13">
        <v>50081.350000000006</v>
      </c>
      <c r="G66" s="13"/>
      <c r="H66" s="13"/>
      <c r="I66" s="13"/>
      <c r="J66" s="13"/>
      <c r="K66" s="13"/>
      <c r="L66" s="13">
        <f t="shared" si="3"/>
        <v>53587.044500000011</v>
      </c>
      <c r="M66" s="13"/>
      <c r="N66" s="13"/>
    </row>
    <row r="67" spans="1:17" s="6" customFormat="1" ht="12.75" customHeight="1" x14ac:dyDescent="0.2">
      <c r="A67" s="16"/>
      <c r="B67" s="12"/>
      <c r="D67" s="6" t="s">
        <v>70</v>
      </c>
      <c r="E67" s="13"/>
      <c r="F67" s="13">
        <v>46303.18</v>
      </c>
      <c r="G67" s="13"/>
      <c r="H67" s="13"/>
      <c r="I67" s="13"/>
      <c r="J67" s="13"/>
      <c r="K67" s="13"/>
      <c r="L67" s="13">
        <f t="shared" si="3"/>
        <v>49544.402600000001</v>
      </c>
      <c r="M67" s="13"/>
      <c r="N67" s="13"/>
    </row>
    <row r="68" spans="1:17" s="6" customFormat="1" ht="12.75" customHeight="1" x14ac:dyDescent="0.2">
      <c r="A68" s="16"/>
      <c r="B68" s="12">
        <v>22</v>
      </c>
      <c r="D68" s="6" t="s">
        <v>79</v>
      </c>
      <c r="E68" s="13">
        <v>15</v>
      </c>
      <c r="F68" s="13">
        <v>81706.059210000007</v>
      </c>
      <c r="G68" s="13"/>
      <c r="H68" s="13"/>
      <c r="I68" s="13"/>
      <c r="J68" s="13"/>
      <c r="K68" s="16"/>
      <c r="L68" s="13">
        <f t="shared" si="3"/>
        <v>87425.483354700016</v>
      </c>
      <c r="M68" s="13"/>
      <c r="N68" s="13"/>
    </row>
    <row r="69" spans="1:17" s="6" customFormat="1" ht="12.75" customHeight="1" x14ac:dyDescent="0.2">
      <c r="A69" s="16"/>
      <c r="B69" s="58">
        <v>23</v>
      </c>
      <c r="D69" s="6" t="s">
        <v>71</v>
      </c>
      <c r="E69" s="13">
        <v>82</v>
      </c>
      <c r="F69" s="13"/>
      <c r="G69" s="13"/>
      <c r="H69" s="13"/>
      <c r="I69" s="13"/>
      <c r="J69" s="13"/>
      <c r="K69" s="13"/>
      <c r="L69" s="13"/>
      <c r="M69" s="13"/>
      <c r="N69" s="13"/>
    </row>
    <row r="70" spans="1:17" s="24" customFormat="1" ht="12.75" customHeight="1" x14ac:dyDescent="0.2">
      <c r="A70" s="23"/>
      <c r="B70" s="53"/>
      <c r="D70" s="17" t="s">
        <v>72</v>
      </c>
      <c r="E70" s="25"/>
      <c r="F70" s="25">
        <v>81706.059210000007</v>
      </c>
      <c r="G70" s="23"/>
      <c r="H70" s="25"/>
      <c r="I70" s="25"/>
      <c r="J70" s="25"/>
      <c r="K70" s="13"/>
      <c r="L70" s="13">
        <f>F70*(1+$O$8)</f>
        <v>87425.483354700016</v>
      </c>
      <c r="M70" s="25"/>
      <c r="N70" s="25"/>
    </row>
    <row r="71" spans="1:17" s="24" customFormat="1" ht="12.75" customHeight="1" x14ac:dyDescent="0.2">
      <c r="A71" s="23"/>
      <c r="B71" s="53"/>
      <c r="D71" s="17" t="s">
        <v>302</v>
      </c>
      <c r="E71" s="25"/>
      <c r="F71" s="25">
        <v>80182.590000000011</v>
      </c>
      <c r="G71" s="23"/>
      <c r="H71" s="25"/>
      <c r="I71" s="23"/>
      <c r="J71" s="25"/>
      <c r="K71" s="13"/>
      <c r="L71" s="13">
        <f t="shared" ref="L71:L90" si="4">F71*(1+$O$8)</f>
        <v>85795.371300000013</v>
      </c>
      <c r="M71" s="25"/>
      <c r="N71" s="25"/>
    </row>
    <row r="72" spans="1:17" s="24" customFormat="1" ht="12.75" customHeight="1" x14ac:dyDescent="0.2">
      <c r="A72" s="23"/>
      <c r="B72" s="53"/>
      <c r="D72" s="17" t="s">
        <v>73</v>
      </c>
      <c r="E72" s="25"/>
      <c r="F72" s="25">
        <v>78563.72815000001</v>
      </c>
      <c r="G72" s="23"/>
      <c r="H72" s="25"/>
      <c r="I72" s="25"/>
      <c r="J72" s="25"/>
      <c r="K72" s="13"/>
      <c r="L72" s="13">
        <f t="shared" si="4"/>
        <v>84063.189120500014</v>
      </c>
      <c r="M72" s="25"/>
      <c r="N72" s="25"/>
    </row>
    <row r="73" spans="1:17" s="24" customFormat="1" ht="12.75" customHeight="1" x14ac:dyDescent="0.2">
      <c r="A73" s="23"/>
      <c r="B73" s="53"/>
      <c r="D73" s="17" t="s">
        <v>74</v>
      </c>
      <c r="E73" s="25"/>
      <c r="F73" s="25">
        <v>75541.33339</v>
      </c>
      <c r="G73" s="23"/>
      <c r="H73" s="25"/>
      <c r="I73" s="25"/>
      <c r="J73" s="25"/>
      <c r="K73" s="13"/>
      <c r="L73" s="13">
        <f t="shared" si="4"/>
        <v>80829.226727300003</v>
      </c>
      <c r="M73" s="25"/>
      <c r="N73" s="25"/>
    </row>
    <row r="74" spans="1:17" s="24" customFormat="1" ht="12.75" customHeight="1" x14ac:dyDescent="0.2">
      <c r="A74" s="23"/>
      <c r="B74" s="53"/>
      <c r="D74" s="17" t="s">
        <v>75</v>
      </c>
      <c r="E74" s="25"/>
      <c r="F74" s="25">
        <v>67156.695689999993</v>
      </c>
      <c r="G74" s="23"/>
      <c r="H74" s="25"/>
      <c r="I74" s="25"/>
      <c r="J74" s="25"/>
      <c r="K74" s="13"/>
      <c r="L74" s="13">
        <f t="shared" si="4"/>
        <v>71857.664388299992</v>
      </c>
      <c r="M74" s="25"/>
      <c r="N74" s="25"/>
    </row>
    <row r="75" spans="1:17" s="24" customFormat="1" ht="12.75" customHeight="1" x14ac:dyDescent="0.2">
      <c r="A75" s="23"/>
      <c r="B75" s="53"/>
      <c r="D75" s="17" t="s">
        <v>76</v>
      </c>
      <c r="E75" s="25"/>
      <c r="F75" s="25">
        <v>64573.70392</v>
      </c>
      <c r="G75" s="23"/>
      <c r="H75" s="25"/>
      <c r="I75" s="25"/>
      <c r="J75" s="25"/>
      <c r="K75" s="13"/>
      <c r="L75" s="13">
        <f t="shared" si="4"/>
        <v>69093.863194400008</v>
      </c>
      <c r="M75" s="25"/>
      <c r="N75" s="25"/>
    </row>
    <row r="76" spans="1:17" s="24" customFormat="1" ht="12.75" customHeight="1" x14ac:dyDescent="0.2">
      <c r="A76" s="23"/>
      <c r="B76" s="53"/>
      <c r="D76" s="17" t="s">
        <v>77</v>
      </c>
      <c r="E76" s="25"/>
      <c r="F76" s="25">
        <v>59702.109479999999</v>
      </c>
      <c r="G76" s="25"/>
      <c r="H76" s="25"/>
      <c r="I76" s="25"/>
      <c r="J76" s="25"/>
      <c r="K76" s="13"/>
      <c r="L76" s="13">
        <f t="shared" si="4"/>
        <v>63881.2571436</v>
      </c>
      <c r="M76" s="25"/>
      <c r="N76" s="25"/>
    </row>
    <row r="77" spans="1:17" s="24" customFormat="1" ht="12.75" customHeight="1" x14ac:dyDescent="0.2">
      <c r="A77" s="23"/>
      <c r="B77" s="53"/>
      <c r="D77" s="17" t="s">
        <v>303</v>
      </c>
      <c r="E77" s="25"/>
      <c r="F77" s="25">
        <v>56335.5</v>
      </c>
      <c r="G77" s="25"/>
      <c r="H77" s="25"/>
      <c r="I77" s="25"/>
      <c r="J77" s="25"/>
      <c r="K77" s="13"/>
      <c r="L77" s="13">
        <f t="shared" si="4"/>
        <v>60278.985000000001</v>
      </c>
      <c r="M77" s="25"/>
      <c r="N77" s="25"/>
      <c r="Q77" s="23"/>
    </row>
    <row r="78" spans="1:17" s="24" customFormat="1" ht="12.75" customHeight="1" x14ac:dyDescent="0.2">
      <c r="A78" s="23"/>
      <c r="B78" s="53"/>
      <c r="D78" s="17" t="s">
        <v>78</v>
      </c>
      <c r="E78" s="25"/>
      <c r="F78" s="25">
        <v>51032.895649999999</v>
      </c>
      <c r="G78" s="25"/>
      <c r="H78" s="25"/>
      <c r="I78" s="25"/>
      <c r="J78" s="25"/>
      <c r="K78" s="13"/>
      <c r="L78" s="13">
        <f t="shared" si="4"/>
        <v>54605.198345500001</v>
      </c>
      <c r="M78" s="25"/>
      <c r="N78" s="25"/>
    </row>
    <row r="79" spans="1:17" s="6" customFormat="1" ht="12.75" customHeight="1" x14ac:dyDescent="0.2">
      <c r="A79" s="16"/>
      <c r="B79" s="12"/>
      <c r="D79" s="6" t="s">
        <v>159</v>
      </c>
      <c r="E79" s="13"/>
      <c r="F79" s="13">
        <v>42809.630000000005</v>
      </c>
      <c r="G79" s="13"/>
      <c r="H79" s="13"/>
      <c r="I79" s="13"/>
      <c r="J79" s="13"/>
      <c r="K79" s="13"/>
      <c r="L79" s="13">
        <f t="shared" si="4"/>
        <v>45806.304100000008</v>
      </c>
      <c r="M79" s="13"/>
      <c r="N79" s="25"/>
    </row>
    <row r="80" spans="1:17" s="24" customFormat="1" ht="12.6" customHeight="1" x14ac:dyDescent="0.2">
      <c r="A80" s="23"/>
      <c r="B80" s="53"/>
      <c r="D80" s="17" t="s">
        <v>319</v>
      </c>
      <c r="E80" s="25"/>
      <c r="F80" s="25">
        <v>42809.630000000005</v>
      </c>
      <c r="G80" s="23"/>
      <c r="H80" s="25"/>
      <c r="I80" s="23"/>
      <c r="J80" s="25"/>
      <c r="K80" s="13"/>
      <c r="L80" s="13">
        <f t="shared" si="4"/>
        <v>45806.304100000008</v>
      </c>
      <c r="M80" s="25"/>
      <c r="N80" s="25"/>
      <c r="Q80" s="23"/>
    </row>
    <row r="81" spans="1:19" s="24" customFormat="1" ht="12.6" customHeight="1" x14ac:dyDescent="0.2">
      <c r="A81" s="23"/>
      <c r="B81" s="53"/>
      <c r="D81" s="17" t="s">
        <v>304</v>
      </c>
      <c r="E81" s="25"/>
      <c r="F81" s="25">
        <v>42809.630000000005</v>
      </c>
      <c r="G81" s="23"/>
      <c r="H81" s="25"/>
      <c r="I81" s="23"/>
      <c r="J81" s="25"/>
      <c r="K81" s="13"/>
      <c r="L81" s="13">
        <f t="shared" si="4"/>
        <v>45806.304100000008</v>
      </c>
      <c r="M81" s="25"/>
      <c r="N81" s="25"/>
      <c r="Q81" s="23"/>
    </row>
    <row r="82" spans="1:19" s="24" customFormat="1" ht="12.6" customHeight="1" x14ac:dyDescent="0.2">
      <c r="A82" s="23"/>
      <c r="B82" s="53"/>
      <c r="D82" s="17" t="s">
        <v>305</v>
      </c>
      <c r="E82" s="25"/>
      <c r="F82" s="25">
        <v>41163.97</v>
      </c>
      <c r="G82" s="23"/>
      <c r="H82" s="25"/>
      <c r="I82" s="23"/>
      <c r="J82" s="25"/>
      <c r="K82" s="13"/>
      <c r="L82" s="13">
        <f t="shared" si="4"/>
        <v>44045.447900000006</v>
      </c>
      <c r="M82" s="25"/>
      <c r="N82" s="25"/>
      <c r="Q82" s="23"/>
    </row>
    <row r="83" spans="1:19" s="24" customFormat="1" ht="12.6" customHeight="1" x14ac:dyDescent="0.2">
      <c r="A83" s="23"/>
      <c r="B83" s="53"/>
      <c r="D83" s="17" t="s">
        <v>306</v>
      </c>
      <c r="E83" s="25"/>
      <c r="F83" s="25">
        <v>35186.950000000004</v>
      </c>
      <c r="G83" s="23"/>
      <c r="H83" s="25"/>
      <c r="I83" s="23"/>
      <c r="J83" s="25"/>
      <c r="K83" s="13"/>
      <c r="L83" s="13">
        <f t="shared" si="4"/>
        <v>37650.036500000009</v>
      </c>
      <c r="M83" s="25"/>
      <c r="N83" s="25"/>
      <c r="Q83" s="23"/>
    </row>
    <row r="84" spans="1:19" s="6" customFormat="1" ht="12.75" customHeight="1" x14ac:dyDescent="0.2">
      <c r="A84" s="16"/>
      <c r="B84" s="12">
        <v>24</v>
      </c>
      <c r="D84" s="6" t="s">
        <v>80</v>
      </c>
      <c r="E84" s="13">
        <v>2</v>
      </c>
      <c r="F84" s="13">
        <v>77098.850000000006</v>
      </c>
      <c r="G84" s="13"/>
      <c r="H84" s="13"/>
      <c r="I84" s="13"/>
      <c r="J84" s="13"/>
      <c r="K84" s="16"/>
      <c r="L84" s="13">
        <f t="shared" si="4"/>
        <v>82495.769500000009</v>
      </c>
      <c r="M84" s="13"/>
      <c r="N84" s="13"/>
      <c r="O84" s="73"/>
      <c r="P84" s="68"/>
      <c r="Q84" s="68"/>
      <c r="R84" s="68"/>
      <c r="S84" s="68"/>
    </row>
    <row r="85" spans="1:19" s="6" customFormat="1" ht="12.75" customHeight="1" x14ac:dyDescent="0.2">
      <c r="A85" s="16"/>
      <c r="B85" s="12">
        <v>25</v>
      </c>
      <c r="D85" s="6" t="s">
        <v>81</v>
      </c>
      <c r="E85" s="13">
        <v>11</v>
      </c>
      <c r="F85" s="13">
        <v>74132.81</v>
      </c>
      <c r="G85" s="13"/>
      <c r="H85" s="13"/>
      <c r="I85" s="13"/>
      <c r="J85" s="13"/>
      <c r="K85" s="16"/>
      <c r="L85" s="13">
        <f t="shared" si="4"/>
        <v>79322.106700000004</v>
      </c>
      <c r="M85" s="13"/>
      <c r="N85" s="13"/>
      <c r="O85" s="73"/>
      <c r="P85" s="68"/>
      <c r="Q85" s="68"/>
      <c r="R85" s="73"/>
      <c r="S85" s="68"/>
    </row>
    <row r="86" spans="1:19" s="6" customFormat="1" ht="12.75" customHeight="1" x14ac:dyDescent="0.2">
      <c r="A86" s="16"/>
      <c r="B86" s="12">
        <v>26</v>
      </c>
      <c r="D86" s="6" t="s">
        <v>82</v>
      </c>
      <c r="E86" s="13">
        <v>8</v>
      </c>
      <c r="F86" s="13">
        <v>72636.694270000007</v>
      </c>
      <c r="G86" s="13"/>
      <c r="H86" s="13"/>
      <c r="I86" s="13"/>
      <c r="J86" s="13"/>
      <c r="K86" s="16"/>
      <c r="L86" s="13">
        <f t="shared" si="4"/>
        <v>77721.262868900012</v>
      </c>
      <c r="M86" s="13"/>
      <c r="N86" s="13"/>
      <c r="O86" s="68"/>
      <c r="P86" s="68"/>
      <c r="Q86" s="68"/>
      <c r="R86" s="68"/>
      <c r="S86" s="68"/>
    </row>
    <row r="87" spans="1:19" s="6" customFormat="1" ht="12.75" customHeight="1" x14ac:dyDescent="0.2">
      <c r="A87" s="16"/>
      <c r="B87" s="12">
        <v>27</v>
      </c>
      <c r="D87" s="6" t="s">
        <v>83</v>
      </c>
      <c r="E87" s="13">
        <v>5</v>
      </c>
      <c r="F87" s="13">
        <v>72636.694270000007</v>
      </c>
      <c r="G87" s="13"/>
      <c r="H87" s="13"/>
      <c r="I87" s="13"/>
      <c r="J87" s="13"/>
      <c r="K87" s="16"/>
      <c r="L87" s="13">
        <f t="shared" si="4"/>
        <v>77721.262868900012</v>
      </c>
      <c r="M87" s="13"/>
      <c r="N87" s="13"/>
      <c r="O87" s="68"/>
      <c r="P87" s="68"/>
      <c r="Q87" s="68"/>
      <c r="R87" s="68"/>
      <c r="S87" s="68"/>
    </row>
    <row r="88" spans="1:19" s="6" customFormat="1" ht="12.75" customHeight="1" x14ac:dyDescent="0.2">
      <c r="A88" s="16"/>
      <c r="B88" s="12">
        <v>28</v>
      </c>
      <c r="D88" s="6" t="s">
        <v>85</v>
      </c>
      <c r="E88" s="13">
        <v>3</v>
      </c>
      <c r="F88" s="13">
        <v>72636.694270000007</v>
      </c>
      <c r="G88" s="13"/>
      <c r="H88" s="13"/>
      <c r="I88" s="13"/>
      <c r="J88" s="13"/>
      <c r="K88" s="16"/>
      <c r="L88" s="13">
        <f t="shared" si="4"/>
        <v>77721.262868900012</v>
      </c>
      <c r="M88" s="13"/>
      <c r="N88" s="13"/>
      <c r="O88" s="68"/>
      <c r="P88" s="68"/>
      <c r="Q88" s="68"/>
      <c r="R88" s="68"/>
      <c r="S88" s="68"/>
    </row>
    <row r="89" spans="1:19" s="6" customFormat="1" ht="12.75" customHeight="1" x14ac:dyDescent="0.2">
      <c r="A89" s="16"/>
      <c r="B89" s="12">
        <v>29</v>
      </c>
      <c r="D89" s="6" t="s">
        <v>84</v>
      </c>
      <c r="E89" s="13">
        <v>28</v>
      </c>
      <c r="F89" s="13">
        <v>71282.33</v>
      </c>
      <c r="G89" s="13"/>
      <c r="H89" s="13"/>
      <c r="I89" s="13"/>
      <c r="J89" s="13"/>
      <c r="K89" s="16"/>
      <c r="L89" s="13">
        <f t="shared" si="4"/>
        <v>76272.093100000013</v>
      </c>
      <c r="M89" s="13"/>
      <c r="N89" s="13"/>
      <c r="O89" s="73"/>
      <c r="P89" s="68"/>
      <c r="Q89" s="68"/>
      <c r="R89" s="68"/>
      <c r="S89" s="68"/>
    </row>
    <row r="90" spans="1:19" s="6" customFormat="1" ht="12.75" customHeight="1" x14ac:dyDescent="0.2">
      <c r="A90" s="16"/>
      <c r="B90" s="12">
        <v>30</v>
      </c>
      <c r="D90" s="6" t="s">
        <v>87</v>
      </c>
      <c r="E90" s="13">
        <v>1</v>
      </c>
      <c r="F90" s="13">
        <v>69842.178479999988</v>
      </c>
      <c r="G90" s="13"/>
      <c r="H90" s="13"/>
      <c r="I90" s="13"/>
      <c r="J90" s="13"/>
      <c r="K90" s="16"/>
      <c r="L90" s="13">
        <f t="shared" si="4"/>
        <v>74731.130973599997</v>
      </c>
      <c r="M90" s="13"/>
      <c r="N90" s="13"/>
      <c r="O90" s="68"/>
      <c r="P90" s="68"/>
      <c r="Q90" s="68"/>
      <c r="R90" s="68"/>
      <c r="S90" s="68"/>
    </row>
    <row r="91" spans="1:19" s="24" customFormat="1" ht="12.75" customHeight="1" x14ac:dyDescent="0.2">
      <c r="A91" s="23"/>
      <c r="B91" s="12">
        <v>31</v>
      </c>
      <c r="D91" s="17" t="s">
        <v>94</v>
      </c>
      <c r="E91" s="25">
        <v>163</v>
      </c>
      <c r="F91" s="25"/>
      <c r="G91" s="25"/>
      <c r="H91" s="25"/>
      <c r="I91" s="25"/>
      <c r="J91" s="25"/>
      <c r="K91" s="13"/>
      <c r="L91" s="25"/>
      <c r="M91" s="25"/>
      <c r="N91" s="23"/>
      <c r="O91" s="23"/>
    </row>
    <row r="92" spans="1:19" s="24" customFormat="1" ht="12.75" customHeight="1" x14ac:dyDescent="0.2">
      <c r="A92" s="23"/>
      <c r="B92" s="53"/>
      <c r="D92" s="17" t="s">
        <v>95</v>
      </c>
      <c r="E92" s="25"/>
      <c r="F92" s="25">
        <v>67156.695689999993</v>
      </c>
      <c r="G92" s="25"/>
      <c r="H92" s="25"/>
      <c r="I92" s="13"/>
      <c r="J92" s="25"/>
      <c r="K92" s="13"/>
      <c r="L92" s="13">
        <f>F92*(1+$O$8)</f>
        <v>71857.664388299992</v>
      </c>
      <c r="M92" s="25"/>
      <c r="N92" s="25"/>
      <c r="O92" s="25"/>
    </row>
    <row r="93" spans="1:19" s="24" customFormat="1" ht="12.75" customHeight="1" x14ac:dyDescent="0.2">
      <c r="A93" s="23"/>
      <c r="B93" s="53"/>
      <c r="D93" s="17" t="s">
        <v>96</v>
      </c>
      <c r="E93" s="25"/>
      <c r="F93" s="25">
        <v>64573.70392</v>
      </c>
      <c r="G93" s="25"/>
      <c r="H93" s="25"/>
      <c r="I93" s="25"/>
      <c r="J93" s="25"/>
      <c r="K93" s="13"/>
      <c r="L93" s="13">
        <f t="shared" ref="L93:L108" si="5">F93*(1+$O$8)</f>
        <v>69093.863194400008</v>
      </c>
      <c r="M93" s="25"/>
      <c r="N93" s="25"/>
    </row>
    <row r="94" spans="1:19" s="6" customFormat="1" ht="12.75" customHeight="1" x14ac:dyDescent="0.2">
      <c r="A94" s="16"/>
      <c r="B94" s="12"/>
      <c r="D94" s="6" t="s">
        <v>97</v>
      </c>
      <c r="E94" s="13"/>
      <c r="F94" s="13">
        <v>62089.932179999996</v>
      </c>
      <c r="G94" s="13"/>
      <c r="H94" s="13"/>
      <c r="I94" s="13"/>
      <c r="J94" s="13"/>
      <c r="K94" s="13"/>
      <c r="L94" s="13">
        <f t="shared" si="5"/>
        <v>66436.227432600004</v>
      </c>
      <c r="M94" s="13"/>
      <c r="N94" s="13"/>
      <c r="O94" s="68"/>
      <c r="P94" s="68"/>
      <c r="Q94" s="68"/>
      <c r="R94" s="68"/>
      <c r="S94" s="68"/>
    </row>
    <row r="95" spans="1:19" s="24" customFormat="1" ht="12.75" customHeight="1" x14ac:dyDescent="0.2">
      <c r="A95" s="23"/>
      <c r="B95" s="53"/>
      <c r="D95" s="17" t="s">
        <v>98</v>
      </c>
      <c r="E95" s="25"/>
      <c r="F95" s="25">
        <v>47182.940419999999</v>
      </c>
      <c r="G95" s="25"/>
      <c r="H95" s="25"/>
      <c r="I95" s="25"/>
      <c r="J95" s="25"/>
      <c r="K95" s="13"/>
      <c r="L95" s="13">
        <f t="shared" si="5"/>
        <v>50485.746249399999</v>
      </c>
      <c r="M95" s="25"/>
      <c r="N95" s="25"/>
    </row>
    <row r="96" spans="1:19" s="24" customFormat="1" ht="12.75" customHeight="1" x14ac:dyDescent="0.2">
      <c r="A96" s="23"/>
      <c r="B96" s="53"/>
      <c r="D96" s="17" t="s">
        <v>99</v>
      </c>
      <c r="E96" s="25"/>
      <c r="F96" s="25">
        <v>41946.085429999992</v>
      </c>
      <c r="G96" s="25"/>
      <c r="H96" s="25"/>
      <c r="I96" s="25"/>
      <c r="J96" s="25"/>
      <c r="K96" s="13"/>
      <c r="L96" s="13">
        <f t="shared" si="5"/>
        <v>44882.311410099996</v>
      </c>
      <c r="M96" s="25"/>
      <c r="N96" s="25"/>
    </row>
    <row r="97" spans="1:19" s="6" customFormat="1" ht="12.75" customHeight="1" x14ac:dyDescent="0.2">
      <c r="A97" s="16"/>
      <c r="B97" s="12">
        <v>32</v>
      </c>
      <c r="D97" s="6" t="s">
        <v>88</v>
      </c>
      <c r="E97" s="13">
        <v>8</v>
      </c>
      <c r="F97" s="13">
        <v>65904.510000000009</v>
      </c>
      <c r="G97" s="13"/>
      <c r="H97" s="13"/>
      <c r="I97" s="13"/>
      <c r="J97" s="13"/>
      <c r="K97" s="16"/>
      <c r="L97" s="13">
        <f t="shared" si="5"/>
        <v>70517.825700000016</v>
      </c>
      <c r="M97" s="13"/>
      <c r="N97" s="13"/>
      <c r="O97" s="73"/>
      <c r="P97" s="68"/>
      <c r="Q97" s="68"/>
      <c r="R97" s="68"/>
      <c r="S97" s="68"/>
    </row>
    <row r="98" spans="1:19" s="6" customFormat="1" ht="12.75" customHeight="1" x14ac:dyDescent="0.2">
      <c r="A98" s="16"/>
      <c r="B98" s="12">
        <v>33</v>
      </c>
      <c r="D98" s="6" t="s">
        <v>90</v>
      </c>
      <c r="E98" s="13">
        <v>24</v>
      </c>
      <c r="F98" s="13">
        <v>65904.510000000009</v>
      </c>
      <c r="G98" s="13"/>
      <c r="H98" s="13"/>
      <c r="I98" s="13"/>
      <c r="J98" s="13"/>
      <c r="K98" s="16"/>
      <c r="L98" s="13">
        <f t="shared" si="5"/>
        <v>70517.825700000016</v>
      </c>
      <c r="M98" s="13"/>
      <c r="N98" s="13"/>
      <c r="O98" s="73"/>
      <c r="P98" s="68"/>
      <c r="Q98" s="68"/>
      <c r="R98" s="68"/>
      <c r="S98" s="68"/>
    </row>
    <row r="99" spans="1:19" s="6" customFormat="1" ht="12.75" customHeight="1" x14ac:dyDescent="0.2">
      <c r="A99" s="16"/>
      <c r="B99" s="12">
        <v>34</v>
      </c>
      <c r="D99" s="6" t="s">
        <v>91</v>
      </c>
      <c r="E99" s="13">
        <v>3</v>
      </c>
      <c r="F99" s="13">
        <v>65904.510000000009</v>
      </c>
      <c r="G99" s="13"/>
      <c r="H99" s="13"/>
      <c r="I99" s="13"/>
      <c r="J99" s="13"/>
      <c r="K99" s="16"/>
      <c r="L99" s="13">
        <f t="shared" si="5"/>
        <v>70517.825700000016</v>
      </c>
      <c r="M99" s="13"/>
      <c r="N99" s="13"/>
      <c r="O99" s="73"/>
      <c r="P99" s="68"/>
      <c r="Q99" s="68"/>
      <c r="R99" s="68"/>
      <c r="S99" s="68"/>
    </row>
    <row r="100" spans="1:19" s="6" customFormat="1" ht="12.75" customHeight="1" x14ac:dyDescent="0.2">
      <c r="A100" s="16"/>
      <c r="B100" s="12">
        <v>35</v>
      </c>
      <c r="D100" s="6" t="s">
        <v>92</v>
      </c>
      <c r="E100" s="13">
        <v>23</v>
      </c>
      <c r="F100" s="13">
        <v>65904.510000000009</v>
      </c>
      <c r="G100" s="13"/>
      <c r="H100" s="13"/>
      <c r="I100" s="13"/>
      <c r="J100" s="13"/>
      <c r="K100" s="16"/>
      <c r="L100" s="13">
        <f t="shared" si="5"/>
        <v>70517.825700000016</v>
      </c>
      <c r="M100" s="13"/>
      <c r="N100" s="13"/>
      <c r="O100" s="73"/>
      <c r="P100" s="68"/>
      <c r="Q100" s="68"/>
      <c r="R100" s="68"/>
      <c r="S100" s="68"/>
    </row>
    <row r="101" spans="1:19" s="6" customFormat="1" ht="12.75" customHeight="1" x14ac:dyDescent="0.2">
      <c r="A101" s="16"/>
      <c r="B101" s="12">
        <v>36</v>
      </c>
      <c r="D101" s="6" t="s">
        <v>292</v>
      </c>
      <c r="E101" s="13">
        <v>14</v>
      </c>
      <c r="F101" s="13">
        <v>65904.510000000009</v>
      </c>
      <c r="G101" s="13"/>
      <c r="H101" s="13"/>
      <c r="I101" s="13"/>
      <c r="J101" s="13"/>
      <c r="K101" s="16"/>
      <c r="L101" s="13">
        <f t="shared" si="5"/>
        <v>70517.825700000016</v>
      </c>
      <c r="M101" s="13"/>
      <c r="N101" s="13"/>
      <c r="O101" s="73"/>
      <c r="P101" s="68"/>
      <c r="Q101" s="68"/>
      <c r="R101" s="68"/>
      <c r="S101" s="68"/>
    </row>
    <row r="102" spans="1:19" s="6" customFormat="1" ht="12.75" customHeight="1" x14ac:dyDescent="0.2">
      <c r="A102" s="16"/>
      <c r="B102" s="12">
        <v>37</v>
      </c>
      <c r="D102" s="6" t="s">
        <v>105</v>
      </c>
      <c r="E102" s="13">
        <v>7</v>
      </c>
      <c r="F102" s="13">
        <v>64573.70392</v>
      </c>
      <c r="G102" s="13"/>
      <c r="H102" s="13"/>
      <c r="I102" s="13"/>
      <c r="J102" s="13"/>
      <c r="K102" s="16"/>
      <c r="L102" s="13">
        <f t="shared" si="5"/>
        <v>69093.863194400008</v>
      </c>
      <c r="M102" s="13"/>
      <c r="N102" s="13"/>
      <c r="O102" s="68"/>
      <c r="P102" s="68"/>
      <c r="Q102" s="68"/>
      <c r="R102" s="68"/>
      <c r="S102" s="68"/>
    </row>
    <row r="103" spans="1:19" s="6" customFormat="1" ht="12.75" customHeight="1" x14ac:dyDescent="0.2">
      <c r="A103" s="16"/>
      <c r="B103" s="12">
        <v>38</v>
      </c>
      <c r="D103" s="6" t="s">
        <v>116</v>
      </c>
      <c r="E103" s="13">
        <v>4</v>
      </c>
      <c r="F103" s="13">
        <v>62089.932179999996</v>
      </c>
      <c r="G103" s="13"/>
      <c r="H103" s="13"/>
      <c r="I103" s="13"/>
      <c r="J103" s="13"/>
      <c r="K103" s="16"/>
      <c r="L103" s="13">
        <f t="shared" si="5"/>
        <v>66436.227432600004</v>
      </c>
      <c r="M103" s="13"/>
      <c r="N103" s="13"/>
      <c r="O103" s="68"/>
      <c r="P103" s="68"/>
      <c r="Q103" s="68"/>
      <c r="R103" s="68"/>
      <c r="S103" s="68"/>
    </row>
    <row r="104" spans="1:19" s="6" customFormat="1" ht="12.75" customHeight="1" x14ac:dyDescent="0.2">
      <c r="A104" s="16"/>
      <c r="B104" s="12">
        <v>39</v>
      </c>
      <c r="D104" s="6" t="s">
        <v>100</v>
      </c>
      <c r="E104" s="13">
        <v>11</v>
      </c>
      <c r="F104" s="13">
        <v>63369.68</v>
      </c>
      <c r="G104" s="13"/>
      <c r="H104" s="13"/>
      <c r="I104" s="13"/>
      <c r="J104" s="13"/>
      <c r="K104" s="16"/>
      <c r="L104" s="13">
        <f t="shared" si="5"/>
        <v>67805.5576</v>
      </c>
      <c r="M104" s="13"/>
      <c r="N104" s="13"/>
      <c r="O104" s="73"/>
      <c r="P104" s="68"/>
      <c r="Q104" s="68"/>
      <c r="R104" s="68"/>
      <c r="S104" s="68"/>
    </row>
    <row r="105" spans="1:19" s="6" customFormat="1" ht="12.75" customHeight="1" x14ac:dyDescent="0.2">
      <c r="A105" s="16"/>
      <c r="B105" s="12">
        <v>40</v>
      </c>
      <c r="D105" s="6" t="s">
        <v>101</v>
      </c>
      <c r="E105" s="13">
        <v>4</v>
      </c>
      <c r="F105" s="13">
        <v>63369.68</v>
      </c>
      <c r="G105" s="13"/>
      <c r="H105" s="13"/>
      <c r="I105" s="13"/>
      <c r="J105" s="13"/>
      <c r="K105" s="16"/>
      <c r="L105" s="13">
        <f t="shared" si="5"/>
        <v>67805.5576</v>
      </c>
      <c r="M105" s="13"/>
      <c r="N105" s="13"/>
      <c r="O105" s="73"/>
      <c r="P105" s="68"/>
      <c r="Q105" s="68"/>
      <c r="R105" s="68"/>
      <c r="S105" s="68"/>
    </row>
    <row r="106" spans="1:19" s="6" customFormat="1" ht="12.75" customHeight="1" x14ac:dyDescent="0.2">
      <c r="A106" s="16"/>
      <c r="B106" s="12">
        <v>41</v>
      </c>
      <c r="D106" s="6" t="s">
        <v>102</v>
      </c>
      <c r="E106" s="13">
        <v>7</v>
      </c>
      <c r="F106" s="13">
        <v>63369.68</v>
      </c>
      <c r="G106" s="13"/>
      <c r="H106" s="13"/>
      <c r="I106" s="13"/>
      <c r="J106" s="13"/>
      <c r="K106" s="13"/>
      <c r="L106" s="13">
        <f t="shared" si="5"/>
        <v>67805.5576</v>
      </c>
      <c r="M106" s="13"/>
      <c r="N106" s="25"/>
      <c r="O106" s="68"/>
      <c r="P106" s="68"/>
      <c r="Q106" s="68"/>
      <c r="R106" s="68"/>
      <c r="S106" s="68"/>
    </row>
    <row r="107" spans="1:19" s="6" customFormat="1" ht="12.75" customHeight="1" x14ac:dyDescent="0.2">
      <c r="A107" s="16"/>
      <c r="B107" s="12">
        <v>42</v>
      </c>
      <c r="D107" s="6" t="s">
        <v>103</v>
      </c>
      <c r="E107" s="13">
        <v>1</v>
      </c>
      <c r="F107" s="13">
        <v>63369.68</v>
      </c>
      <c r="G107" s="13"/>
      <c r="H107" s="13"/>
      <c r="I107" s="13"/>
      <c r="J107" s="13"/>
      <c r="K107" s="16"/>
      <c r="L107" s="13">
        <f t="shared" si="5"/>
        <v>67805.5576</v>
      </c>
      <c r="M107" s="13"/>
      <c r="N107" s="13"/>
      <c r="O107" s="73"/>
      <c r="P107" s="68"/>
      <c r="Q107" s="68"/>
      <c r="R107" s="68"/>
      <c r="S107" s="68"/>
    </row>
    <row r="108" spans="1:19" s="6" customFormat="1" ht="12.75" customHeight="1" x14ac:dyDescent="0.2">
      <c r="A108" s="16"/>
      <c r="B108" s="12">
        <v>43</v>
      </c>
      <c r="D108" s="6" t="s">
        <v>104</v>
      </c>
      <c r="E108" s="13">
        <v>2</v>
      </c>
      <c r="F108" s="13">
        <v>63369.68</v>
      </c>
      <c r="G108" s="13"/>
      <c r="H108" s="13"/>
      <c r="I108" s="13"/>
      <c r="J108" s="13"/>
      <c r="K108" s="16"/>
      <c r="L108" s="13">
        <f t="shared" si="5"/>
        <v>67805.5576</v>
      </c>
      <c r="M108" s="13"/>
      <c r="N108" s="13"/>
      <c r="O108" s="73"/>
      <c r="P108" s="68"/>
      <c r="Q108" s="68"/>
      <c r="R108" s="68"/>
      <c r="S108" s="68"/>
    </row>
    <row r="109" spans="1:19" s="24" customFormat="1" ht="12.75" customHeight="1" x14ac:dyDescent="0.2">
      <c r="A109" s="23"/>
      <c r="B109" s="12">
        <v>44</v>
      </c>
      <c r="D109" s="17" t="s">
        <v>106</v>
      </c>
      <c r="E109" s="25">
        <v>615</v>
      </c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9" s="24" customFormat="1" ht="12.75" customHeight="1" x14ac:dyDescent="0.2">
      <c r="A110" s="23"/>
      <c r="B110" s="62"/>
      <c r="D110" s="17" t="s">
        <v>107</v>
      </c>
      <c r="E110" s="25"/>
      <c r="F110" s="25">
        <v>60932.22</v>
      </c>
      <c r="G110" s="25"/>
      <c r="H110" s="25"/>
      <c r="I110" s="25"/>
      <c r="J110" s="25"/>
      <c r="K110" s="25"/>
      <c r="L110" s="13">
        <f t="shared" ref="L110:L118" si="6">F110*(1+$O$8)</f>
        <v>65197.475400000003</v>
      </c>
      <c r="M110" s="25"/>
      <c r="N110" s="25"/>
      <c r="O110" s="25"/>
      <c r="P110" s="25"/>
      <c r="Q110" s="23"/>
    </row>
    <row r="111" spans="1:19" s="24" customFormat="1" ht="12.75" customHeight="1" x14ac:dyDescent="0.2">
      <c r="A111" s="23"/>
      <c r="B111" s="61"/>
      <c r="D111" s="17" t="s">
        <v>108</v>
      </c>
      <c r="E111" s="25"/>
      <c r="F111" s="25">
        <v>60932.22</v>
      </c>
      <c r="G111" s="25"/>
      <c r="H111" s="25"/>
      <c r="I111" s="25"/>
      <c r="J111" s="25"/>
      <c r="K111" s="25"/>
      <c r="L111" s="13">
        <f t="shared" si="6"/>
        <v>65197.475400000003</v>
      </c>
      <c r="M111" s="25"/>
      <c r="N111" s="25"/>
      <c r="O111" s="23"/>
      <c r="P111" s="23"/>
    </row>
    <row r="112" spans="1:19" s="24" customFormat="1" ht="12.75" customHeight="1" x14ac:dyDescent="0.2">
      <c r="A112" s="23"/>
      <c r="B112" s="61"/>
      <c r="D112" s="17" t="s">
        <v>109</v>
      </c>
      <c r="E112" s="25"/>
      <c r="F112" s="25">
        <v>56335.5</v>
      </c>
      <c r="G112" s="25"/>
      <c r="H112" s="25"/>
      <c r="I112" s="25"/>
      <c r="J112" s="25"/>
      <c r="K112" s="25"/>
      <c r="L112" s="13">
        <f t="shared" si="6"/>
        <v>60278.985000000001</v>
      </c>
      <c r="M112" s="25"/>
      <c r="N112" s="25"/>
      <c r="O112" s="23"/>
      <c r="P112" s="23"/>
    </row>
    <row r="113" spans="1:19" s="24" customFormat="1" ht="12.75" customHeight="1" x14ac:dyDescent="0.2">
      <c r="A113" s="23"/>
      <c r="B113" s="61"/>
      <c r="D113" s="17" t="s">
        <v>110</v>
      </c>
      <c r="E113" s="25"/>
      <c r="F113" s="25">
        <v>54168.75</v>
      </c>
      <c r="G113" s="25"/>
      <c r="H113" s="25"/>
      <c r="I113" s="25"/>
      <c r="J113" s="25"/>
      <c r="K113" s="25"/>
      <c r="L113" s="13">
        <f t="shared" si="6"/>
        <v>57960.5625</v>
      </c>
      <c r="M113" s="25"/>
      <c r="N113" s="25"/>
      <c r="O113" s="23"/>
      <c r="P113" s="23"/>
    </row>
    <row r="114" spans="1:19" s="6" customFormat="1" ht="12.75" customHeight="1" x14ac:dyDescent="0.2">
      <c r="A114" s="16"/>
      <c r="B114" s="63"/>
      <c r="D114" s="17" t="s">
        <v>111</v>
      </c>
      <c r="E114" s="13"/>
      <c r="F114" s="13">
        <v>54168.75</v>
      </c>
      <c r="G114" s="13"/>
      <c r="H114" s="13"/>
      <c r="I114" s="13"/>
      <c r="J114" s="13"/>
      <c r="K114" s="13"/>
      <c r="L114" s="13">
        <f t="shared" si="6"/>
        <v>57960.5625</v>
      </c>
      <c r="M114" s="25"/>
      <c r="N114" s="25"/>
    </row>
    <row r="115" spans="1:19" s="24" customFormat="1" ht="12.75" customHeight="1" x14ac:dyDescent="0.2">
      <c r="A115" s="23"/>
      <c r="B115" s="61"/>
      <c r="D115" s="17" t="s">
        <v>112</v>
      </c>
      <c r="E115" s="25"/>
      <c r="F115" s="25">
        <v>48155.350000000006</v>
      </c>
      <c r="G115" s="25"/>
      <c r="H115" s="25"/>
      <c r="I115" s="25"/>
      <c r="J115" s="25"/>
      <c r="K115" s="25"/>
      <c r="L115" s="13">
        <f t="shared" si="6"/>
        <v>51526.224500000011</v>
      </c>
      <c r="M115" s="25"/>
      <c r="N115" s="25"/>
      <c r="O115" s="23"/>
      <c r="P115" s="23"/>
    </row>
    <row r="116" spans="1:19" s="6" customFormat="1" ht="12.75" customHeight="1" x14ac:dyDescent="0.2">
      <c r="A116" s="16"/>
      <c r="B116" s="63"/>
      <c r="D116" s="17" t="s">
        <v>113</v>
      </c>
      <c r="E116" s="13"/>
      <c r="F116" s="13">
        <v>48155.350000000006</v>
      </c>
      <c r="G116" s="13"/>
      <c r="H116" s="13"/>
      <c r="I116" s="13"/>
      <c r="J116" s="13"/>
      <c r="K116" s="13"/>
      <c r="L116" s="13">
        <f t="shared" si="6"/>
        <v>51526.224500000011</v>
      </c>
      <c r="M116" s="25"/>
      <c r="N116" s="25"/>
    </row>
    <row r="117" spans="1:19" s="24" customFormat="1" ht="12.75" customHeight="1" x14ac:dyDescent="0.2">
      <c r="A117" s="23"/>
      <c r="B117" s="61"/>
      <c r="D117" s="17" t="s">
        <v>114</v>
      </c>
      <c r="E117" s="25"/>
      <c r="F117" s="25">
        <v>42809.630000000005</v>
      </c>
      <c r="G117" s="25"/>
      <c r="H117" s="25"/>
      <c r="I117" s="25"/>
      <c r="J117" s="25"/>
      <c r="K117" s="25"/>
      <c r="L117" s="13">
        <f t="shared" si="6"/>
        <v>45806.304100000008</v>
      </c>
      <c r="M117" s="25"/>
      <c r="N117" s="25"/>
      <c r="O117" s="23"/>
      <c r="P117" s="23"/>
    </row>
    <row r="118" spans="1:19" s="6" customFormat="1" ht="12.6" customHeight="1" x14ac:dyDescent="0.2">
      <c r="A118" s="16"/>
      <c r="B118" s="63"/>
      <c r="D118" s="17" t="s">
        <v>314</v>
      </c>
      <c r="E118" s="13"/>
      <c r="F118" s="13">
        <v>35186.950000000004</v>
      </c>
      <c r="G118" s="13"/>
      <c r="H118" s="13"/>
      <c r="I118" s="13"/>
      <c r="J118" s="13"/>
      <c r="K118" s="13"/>
      <c r="L118" s="13">
        <f t="shared" si="6"/>
        <v>37650.036500000009</v>
      </c>
      <c r="M118" s="25"/>
      <c r="N118" s="25"/>
    </row>
    <row r="119" spans="1:19" s="6" customFormat="1" ht="12.75" customHeight="1" x14ac:dyDescent="0.2">
      <c r="A119" s="16"/>
      <c r="B119" s="12">
        <v>45</v>
      </c>
      <c r="D119" s="6" t="s">
        <v>115</v>
      </c>
      <c r="E119" s="13">
        <v>5</v>
      </c>
      <c r="F119" s="13">
        <v>60932.22</v>
      </c>
      <c r="G119" s="13"/>
      <c r="H119" s="13"/>
      <c r="I119" s="13"/>
      <c r="J119" s="13"/>
      <c r="K119" s="16"/>
      <c r="L119" s="13">
        <f>F119*(1+$O$8)</f>
        <v>65197.475400000003</v>
      </c>
      <c r="M119" s="13"/>
      <c r="N119" s="13"/>
      <c r="O119" s="73"/>
      <c r="P119" s="68"/>
      <c r="Q119" s="68"/>
      <c r="R119" s="68"/>
      <c r="S119" s="68"/>
    </row>
    <row r="120" spans="1:19" s="6" customFormat="1" ht="12.75" customHeight="1" x14ac:dyDescent="0.2">
      <c r="A120" s="16"/>
      <c r="B120" s="12">
        <v>46</v>
      </c>
      <c r="D120" s="6" t="s">
        <v>307</v>
      </c>
      <c r="E120" s="13">
        <v>7</v>
      </c>
      <c r="F120" s="13"/>
      <c r="G120" s="13"/>
      <c r="H120" s="13"/>
      <c r="I120" s="13"/>
      <c r="J120" s="13"/>
      <c r="K120" s="13"/>
      <c r="L120" s="13"/>
      <c r="M120" s="13"/>
      <c r="N120" s="13"/>
      <c r="O120" s="68"/>
      <c r="P120" s="68"/>
      <c r="Q120" s="68"/>
      <c r="R120" s="68"/>
      <c r="S120" s="68"/>
    </row>
    <row r="121" spans="1:19" s="6" customFormat="1" x14ac:dyDescent="0.2">
      <c r="A121" s="16"/>
      <c r="B121" s="12"/>
      <c r="C121" s="46"/>
      <c r="D121" s="6" t="s">
        <v>308</v>
      </c>
      <c r="E121" s="47"/>
      <c r="F121" s="13">
        <v>60932.22</v>
      </c>
      <c r="G121" s="13"/>
      <c r="H121" s="13"/>
      <c r="I121" s="13"/>
      <c r="J121" s="13"/>
      <c r="K121" s="13"/>
      <c r="L121" s="13">
        <f>F121*(1+$O$8)</f>
        <v>65197.475400000003</v>
      </c>
      <c r="M121" s="25"/>
      <c r="N121" s="25"/>
      <c r="O121" s="68"/>
      <c r="P121" s="68"/>
      <c r="Q121" s="68"/>
      <c r="R121" s="68"/>
      <c r="S121" s="68"/>
    </row>
    <row r="122" spans="1:19" s="6" customFormat="1" ht="12.6" customHeight="1" x14ac:dyDescent="0.2">
      <c r="A122" s="16"/>
      <c r="B122" s="12"/>
      <c r="D122" s="6" t="s">
        <v>309</v>
      </c>
      <c r="E122" s="13"/>
      <c r="F122" s="13">
        <v>52085.460000000006</v>
      </c>
      <c r="G122" s="13"/>
      <c r="H122" s="13"/>
      <c r="I122" s="13"/>
      <c r="J122" s="13"/>
      <c r="K122" s="13"/>
      <c r="L122" s="13">
        <f t="shared" ref="L122:L169" si="7">F122*(1+$O$8)</f>
        <v>55731.442200000012</v>
      </c>
      <c r="M122" s="13"/>
      <c r="N122" s="25"/>
      <c r="O122" s="68"/>
      <c r="P122" s="68"/>
      <c r="Q122" s="68"/>
      <c r="R122" s="68"/>
      <c r="S122" s="68"/>
    </row>
    <row r="123" spans="1:19" s="6" customFormat="1" ht="12.75" customHeight="1" x14ac:dyDescent="0.2">
      <c r="A123" s="16"/>
      <c r="B123" s="12"/>
      <c r="D123" s="6" t="s">
        <v>152</v>
      </c>
      <c r="E123" s="13"/>
      <c r="F123" s="13">
        <v>48155.350000000006</v>
      </c>
      <c r="G123" s="13"/>
      <c r="H123" s="13"/>
      <c r="I123" s="13"/>
      <c r="J123" s="13"/>
      <c r="K123" s="13"/>
      <c r="L123" s="13">
        <f t="shared" si="7"/>
        <v>51526.224500000011</v>
      </c>
      <c r="M123" s="13"/>
      <c r="N123" s="25"/>
      <c r="O123" s="68"/>
      <c r="P123" s="68"/>
      <c r="Q123" s="68"/>
      <c r="R123" s="68"/>
      <c r="S123" s="68"/>
    </row>
    <row r="124" spans="1:19" s="50" customFormat="1" ht="12.75" customHeight="1" x14ac:dyDescent="0.2">
      <c r="A124" s="48"/>
      <c r="B124" s="49"/>
      <c r="D124" s="50" t="s">
        <v>310</v>
      </c>
      <c r="E124" s="51"/>
      <c r="F124" s="51">
        <v>44522.700000000004</v>
      </c>
      <c r="G124" s="51"/>
      <c r="H124" s="13"/>
      <c r="I124" s="51"/>
      <c r="J124" s="13"/>
      <c r="K124" s="13"/>
      <c r="L124" s="13">
        <f t="shared" si="7"/>
        <v>47639.289000000004</v>
      </c>
      <c r="M124" s="52"/>
      <c r="N124" s="25"/>
    </row>
    <row r="125" spans="1:19" s="6" customFormat="1" ht="12.75" customHeight="1" x14ac:dyDescent="0.2">
      <c r="A125" s="16"/>
      <c r="B125" s="12">
        <v>47</v>
      </c>
      <c r="D125" s="6" t="s">
        <v>117</v>
      </c>
      <c r="E125" s="13">
        <v>9</v>
      </c>
      <c r="F125" s="13">
        <v>60932.22</v>
      </c>
      <c r="G125" s="13"/>
      <c r="H125" s="13"/>
      <c r="I125" s="13"/>
      <c r="J125" s="13"/>
      <c r="K125" s="16"/>
      <c r="L125" s="13">
        <f t="shared" si="7"/>
        <v>65197.475400000003</v>
      </c>
      <c r="M125" s="13"/>
      <c r="N125" s="13"/>
      <c r="O125" s="73"/>
      <c r="P125" s="68"/>
      <c r="Q125" s="68"/>
      <c r="R125" s="68"/>
      <c r="S125" s="68"/>
    </row>
    <row r="126" spans="1:19" s="6" customFormat="1" ht="12.75" customHeight="1" x14ac:dyDescent="0.2">
      <c r="A126" s="16"/>
      <c r="B126" s="12">
        <v>48</v>
      </c>
      <c r="D126" s="6" t="s">
        <v>118</v>
      </c>
      <c r="E126" s="13">
        <v>4</v>
      </c>
      <c r="F126" s="13">
        <v>60932.22</v>
      </c>
      <c r="G126" s="13"/>
      <c r="H126" s="13"/>
      <c r="I126" s="13"/>
      <c r="J126" s="13"/>
      <c r="K126" s="13"/>
      <c r="L126" s="13">
        <f t="shared" si="7"/>
        <v>65197.475400000003</v>
      </c>
      <c r="M126" s="13"/>
      <c r="N126" s="25"/>
      <c r="O126" s="68"/>
      <c r="P126" s="68"/>
      <c r="Q126" s="68"/>
      <c r="R126" s="68"/>
      <c r="S126" s="68"/>
    </row>
    <row r="127" spans="1:19" s="6" customFormat="1" ht="12.75" customHeight="1" x14ac:dyDescent="0.2">
      <c r="A127" s="16"/>
      <c r="B127" s="12">
        <v>49</v>
      </c>
      <c r="D127" s="6" t="s">
        <v>119</v>
      </c>
      <c r="E127" s="13">
        <v>1</v>
      </c>
      <c r="F127" s="13">
        <v>60932.22</v>
      </c>
      <c r="G127" s="13"/>
      <c r="H127" s="13"/>
      <c r="I127" s="13"/>
      <c r="J127" s="13"/>
      <c r="K127" s="16"/>
      <c r="L127" s="13">
        <f t="shared" si="7"/>
        <v>65197.475400000003</v>
      </c>
      <c r="M127" s="13"/>
      <c r="N127" s="13"/>
      <c r="O127" s="73"/>
      <c r="P127" s="68"/>
      <c r="Q127" s="68"/>
      <c r="R127" s="68"/>
      <c r="S127" s="68"/>
    </row>
    <row r="128" spans="1:19" s="6" customFormat="1" ht="12.75" customHeight="1" x14ac:dyDescent="0.2">
      <c r="A128" s="16"/>
      <c r="B128" s="12">
        <v>50</v>
      </c>
      <c r="D128" s="6" t="s">
        <v>121</v>
      </c>
      <c r="E128" s="13">
        <v>8</v>
      </c>
      <c r="F128" s="13">
        <v>59702.109479999999</v>
      </c>
      <c r="G128" s="13"/>
      <c r="H128" s="13"/>
      <c r="I128" s="13"/>
      <c r="J128" s="13"/>
      <c r="K128" s="16"/>
      <c r="L128" s="13">
        <f t="shared" si="7"/>
        <v>63881.2571436</v>
      </c>
      <c r="M128" s="13"/>
      <c r="N128" s="13"/>
      <c r="O128" s="68"/>
      <c r="P128" s="68"/>
      <c r="Q128" s="68"/>
      <c r="R128" s="68"/>
      <c r="S128" s="68"/>
    </row>
    <row r="129" spans="1:19" s="6" customFormat="1" ht="12.75" customHeight="1" x14ac:dyDescent="0.2">
      <c r="A129" s="16"/>
      <c r="B129" s="12">
        <v>51</v>
      </c>
      <c r="D129" s="6" t="s">
        <v>120</v>
      </c>
      <c r="E129" s="13">
        <v>4</v>
      </c>
      <c r="F129" s="13">
        <v>58588.920000000006</v>
      </c>
      <c r="G129" s="13"/>
      <c r="H129" s="13"/>
      <c r="I129" s="13"/>
      <c r="J129" s="13"/>
      <c r="K129" s="16"/>
      <c r="L129" s="13">
        <f t="shared" si="7"/>
        <v>62690.144400000012</v>
      </c>
      <c r="M129" s="13"/>
      <c r="N129" s="13"/>
      <c r="O129" s="73"/>
      <c r="P129" s="68"/>
      <c r="Q129" s="68"/>
      <c r="R129" s="68"/>
      <c r="S129" s="68"/>
    </row>
    <row r="130" spans="1:19" s="6" customFormat="1" ht="12.75" customHeight="1" x14ac:dyDescent="0.2">
      <c r="A130" s="16"/>
      <c r="B130" s="12">
        <v>52</v>
      </c>
      <c r="D130" s="6" t="s">
        <v>122</v>
      </c>
      <c r="E130" s="13">
        <v>7</v>
      </c>
      <c r="F130" s="13">
        <v>58588.920000000006</v>
      </c>
      <c r="G130" s="13"/>
      <c r="H130" s="13"/>
      <c r="I130" s="13"/>
      <c r="J130" s="13"/>
      <c r="K130" s="16"/>
      <c r="L130" s="13">
        <f t="shared" si="7"/>
        <v>62690.144400000012</v>
      </c>
      <c r="M130" s="13"/>
      <c r="N130" s="13"/>
      <c r="O130" s="73"/>
      <c r="P130" s="68"/>
      <c r="Q130" s="68"/>
      <c r="R130" s="68"/>
      <c r="S130" s="68"/>
    </row>
    <row r="131" spans="1:19" s="6" customFormat="1" ht="12.75" customHeight="1" x14ac:dyDescent="0.2">
      <c r="A131" s="16"/>
      <c r="B131" s="12">
        <v>53</v>
      </c>
      <c r="D131" s="6" t="s">
        <v>123</v>
      </c>
      <c r="E131" s="13">
        <v>5</v>
      </c>
      <c r="F131" s="13">
        <v>58588.920000000006</v>
      </c>
      <c r="G131" s="13"/>
      <c r="H131" s="13"/>
      <c r="I131" s="13"/>
      <c r="J131" s="13"/>
      <c r="K131" s="16"/>
      <c r="L131" s="13">
        <f t="shared" si="7"/>
        <v>62690.144400000012</v>
      </c>
      <c r="M131" s="13"/>
      <c r="N131" s="13"/>
      <c r="O131" s="73"/>
      <c r="P131" s="68"/>
      <c r="Q131" s="68"/>
      <c r="R131" s="68"/>
      <c r="S131" s="68"/>
    </row>
    <row r="132" spans="1:19" s="6" customFormat="1" ht="12.75" customHeight="1" x14ac:dyDescent="0.2">
      <c r="A132" s="16"/>
      <c r="B132" s="12">
        <v>54</v>
      </c>
      <c r="D132" s="6" t="s">
        <v>124</v>
      </c>
      <c r="E132" s="13">
        <v>2</v>
      </c>
      <c r="F132" s="13">
        <v>58588.920000000006</v>
      </c>
      <c r="G132" s="13"/>
      <c r="H132" s="13"/>
      <c r="I132" s="13"/>
      <c r="J132" s="13"/>
      <c r="K132" s="13"/>
      <c r="L132" s="13">
        <f t="shared" si="7"/>
        <v>62690.144400000012</v>
      </c>
      <c r="M132" s="13"/>
      <c r="N132" s="13"/>
      <c r="O132" s="68"/>
      <c r="P132" s="68"/>
      <c r="Q132" s="68"/>
      <c r="R132" s="68"/>
      <c r="S132" s="68"/>
    </row>
    <row r="133" spans="1:19" s="6" customFormat="1" ht="12.75" customHeight="1" x14ac:dyDescent="0.2">
      <c r="A133" s="16"/>
      <c r="B133" s="12">
        <v>55</v>
      </c>
      <c r="D133" s="6" t="s">
        <v>125</v>
      </c>
      <c r="E133" s="13">
        <v>1</v>
      </c>
      <c r="F133" s="13">
        <v>58588.920000000006</v>
      </c>
      <c r="G133" s="13"/>
      <c r="H133" s="13"/>
      <c r="I133" s="13"/>
      <c r="J133" s="13"/>
      <c r="K133" s="13"/>
      <c r="L133" s="13">
        <f t="shared" si="7"/>
        <v>62690.144400000012</v>
      </c>
      <c r="M133" s="13"/>
      <c r="N133" s="13"/>
    </row>
    <row r="134" spans="1:19" s="6" customFormat="1" ht="12.75" customHeight="1" x14ac:dyDescent="0.2">
      <c r="A134" s="16"/>
      <c r="B134" s="12">
        <v>56</v>
      </c>
      <c r="D134" s="6" t="s">
        <v>126</v>
      </c>
      <c r="E134" s="13">
        <v>5</v>
      </c>
      <c r="F134" s="13">
        <v>56335.5</v>
      </c>
      <c r="G134" s="13"/>
      <c r="H134" s="13"/>
      <c r="I134" s="13"/>
      <c r="J134" s="13"/>
      <c r="K134" s="16"/>
      <c r="L134" s="13">
        <f t="shared" si="7"/>
        <v>60278.985000000001</v>
      </c>
      <c r="M134" s="13"/>
      <c r="N134" s="13"/>
      <c r="O134" s="60"/>
    </row>
    <row r="135" spans="1:19" s="6" customFormat="1" ht="12.75" customHeight="1" x14ac:dyDescent="0.2">
      <c r="A135" s="16"/>
      <c r="B135" s="12">
        <v>57</v>
      </c>
      <c r="D135" s="6" t="s">
        <v>127</v>
      </c>
      <c r="E135" s="13">
        <v>3</v>
      </c>
      <c r="F135" s="13">
        <v>56335.5</v>
      </c>
      <c r="G135" s="13"/>
      <c r="H135" s="13"/>
      <c r="I135" s="13"/>
      <c r="J135" s="13"/>
      <c r="K135" s="16"/>
      <c r="L135" s="13">
        <f t="shared" si="7"/>
        <v>60278.985000000001</v>
      </c>
      <c r="M135" s="13"/>
      <c r="N135" s="13"/>
      <c r="O135" s="73"/>
      <c r="P135" s="68"/>
      <c r="Q135" s="68"/>
      <c r="R135" s="68"/>
      <c r="S135" s="68"/>
    </row>
    <row r="136" spans="1:19" s="6" customFormat="1" ht="12.75" customHeight="1" x14ac:dyDescent="0.2">
      <c r="A136" s="16"/>
      <c r="B136" s="12">
        <v>58</v>
      </c>
      <c r="D136" s="6" t="s">
        <v>128</v>
      </c>
      <c r="E136" s="13">
        <v>1</v>
      </c>
      <c r="F136" s="13">
        <v>56335.5</v>
      </c>
      <c r="G136" s="13"/>
      <c r="H136" s="13"/>
      <c r="I136" s="13"/>
      <c r="J136" s="13"/>
      <c r="K136" s="13"/>
      <c r="L136" s="13">
        <f t="shared" si="7"/>
        <v>60278.985000000001</v>
      </c>
      <c r="M136" s="13"/>
      <c r="N136" s="13"/>
      <c r="O136" s="68"/>
      <c r="P136" s="68"/>
      <c r="Q136" s="68"/>
      <c r="R136" s="68"/>
      <c r="S136" s="68"/>
    </row>
    <row r="137" spans="1:19" s="6" customFormat="1" ht="12.75" customHeight="1" x14ac:dyDescent="0.2">
      <c r="A137" s="16"/>
      <c r="B137" s="12">
        <v>59</v>
      </c>
      <c r="D137" s="6" t="s">
        <v>129</v>
      </c>
      <c r="E137" s="13">
        <v>6</v>
      </c>
      <c r="F137" s="13">
        <v>56335.5</v>
      </c>
      <c r="G137" s="13"/>
      <c r="H137" s="13"/>
      <c r="I137" s="13"/>
      <c r="J137" s="13"/>
      <c r="K137" s="16"/>
      <c r="L137" s="13">
        <f t="shared" si="7"/>
        <v>60278.985000000001</v>
      </c>
      <c r="M137" s="13"/>
      <c r="N137" s="13"/>
      <c r="O137" s="73"/>
      <c r="P137" s="68"/>
      <c r="Q137" s="68"/>
      <c r="R137" s="68"/>
      <c r="S137" s="68"/>
    </row>
    <row r="138" spans="1:19" s="6" customFormat="1" ht="12.75" customHeight="1" x14ac:dyDescent="0.2">
      <c r="A138" s="16"/>
      <c r="B138" s="12">
        <v>60</v>
      </c>
      <c r="D138" s="6" t="s">
        <v>130</v>
      </c>
      <c r="E138" s="13">
        <v>5</v>
      </c>
      <c r="F138" s="13">
        <v>56335.5</v>
      </c>
      <c r="G138" s="13"/>
      <c r="H138" s="13"/>
      <c r="I138" s="13"/>
      <c r="J138" s="13"/>
      <c r="K138" s="13"/>
      <c r="L138" s="13">
        <f t="shared" si="7"/>
        <v>60278.985000000001</v>
      </c>
      <c r="M138" s="13"/>
      <c r="N138" s="13"/>
      <c r="O138" s="68"/>
      <c r="P138" s="68"/>
      <c r="Q138" s="68"/>
      <c r="R138" s="68"/>
      <c r="S138" s="68"/>
    </row>
    <row r="139" spans="1:19" s="6" customFormat="1" ht="12.75" customHeight="1" x14ac:dyDescent="0.2">
      <c r="A139" s="16"/>
      <c r="B139" s="12">
        <v>61</v>
      </c>
      <c r="D139" s="6" t="s">
        <v>131</v>
      </c>
      <c r="E139" s="13">
        <v>5</v>
      </c>
      <c r="F139" s="13">
        <v>56335.5</v>
      </c>
      <c r="G139" s="13"/>
      <c r="H139" s="13"/>
      <c r="I139" s="13"/>
      <c r="J139" s="13"/>
      <c r="K139" s="13"/>
      <c r="L139" s="13">
        <f t="shared" si="7"/>
        <v>60278.985000000001</v>
      </c>
      <c r="M139" s="13"/>
      <c r="N139" s="13"/>
      <c r="O139" s="68"/>
      <c r="P139" s="68"/>
      <c r="Q139" s="68"/>
      <c r="R139" s="68"/>
      <c r="S139" s="68"/>
    </row>
    <row r="140" spans="1:19" s="6" customFormat="1" ht="12.75" customHeight="1" x14ac:dyDescent="0.2">
      <c r="A140" s="16"/>
      <c r="B140" s="12">
        <v>62</v>
      </c>
      <c r="D140" s="6" t="s">
        <v>132</v>
      </c>
      <c r="E140" s="13">
        <v>64</v>
      </c>
      <c r="F140" s="13">
        <v>56335.5</v>
      </c>
      <c r="G140" s="13"/>
      <c r="H140" s="13"/>
      <c r="I140" s="13"/>
      <c r="J140" s="13"/>
      <c r="K140" s="16"/>
      <c r="L140" s="13">
        <f t="shared" si="7"/>
        <v>60278.985000000001</v>
      </c>
      <c r="M140" s="13"/>
      <c r="N140" s="13"/>
      <c r="O140" s="73"/>
      <c r="P140" s="68"/>
      <c r="Q140" s="68"/>
      <c r="R140" s="68"/>
      <c r="S140" s="68"/>
    </row>
    <row r="141" spans="1:19" s="6" customFormat="1" ht="12.75" customHeight="1" x14ac:dyDescent="0.2">
      <c r="A141" s="16"/>
      <c r="B141" s="12">
        <v>63</v>
      </c>
      <c r="D141" s="6" t="s">
        <v>320</v>
      </c>
      <c r="E141" s="13">
        <v>2</v>
      </c>
      <c r="F141" s="13">
        <v>56335.5</v>
      </c>
      <c r="G141" s="13"/>
      <c r="H141" s="13"/>
      <c r="I141" s="13"/>
      <c r="J141" s="13"/>
      <c r="K141" s="16"/>
      <c r="L141" s="13">
        <f t="shared" si="7"/>
        <v>60278.985000000001</v>
      </c>
      <c r="M141" s="13"/>
      <c r="N141" s="13"/>
      <c r="O141" s="73"/>
      <c r="P141" s="68"/>
      <c r="Q141" s="68"/>
      <c r="R141" s="68"/>
      <c r="S141" s="68"/>
    </row>
    <row r="142" spans="1:19" s="6" customFormat="1" ht="12.75" customHeight="1" x14ac:dyDescent="0.2">
      <c r="A142" s="16"/>
      <c r="B142" s="12">
        <v>64</v>
      </c>
      <c r="D142" s="6" t="s">
        <v>134</v>
      </c>
      <c r="E142" s="13">
        <v>1</v>
      </c>
      <c r="F142" s="13">
        <v>56335.5</v>
      </c>
      <c r="G142" s="13"/>
      <c r="H142" s="13"/>
      <c r="I142" s="13"/>
      <c r="J142" s="13"/>
      <c r="K142" s="16"/>
      <c r="L142" s="13">
        <f t="shared" si="7"/>
        <v>60278.985000000001</v>
      </c>
      <c r="M142" s="13"/>
      <c r="N142" s="13"/>
      <c r="O142" s="73"/>
      <c r="P142" s="68"/>
      <c r="Q142" s="68"/>
      <c r="R142" s="68"/>
      <c r="S142" s="68"/>
    </row>
    <row r="143" spans="1:19" s="6" customFormat="1" ht="12.75" customHeight="1" x14ac:dyDescent="0.2">
      <c r="A143" s="16"/>
      <c r="B143" s="12">
        <v>65</v>
      </c>
      <c r="D143" s="6" t="s">
        <v>135</v>
      </c>
      <c r="E143" s="13">
        <v>1</v>
      </c>
      <c r="F143" s="13">
        <v>56335.5</v>
      </c>
      <c r="G143" s="13"/>
      <c r="H143" s="13"/>
      <c r="I143" s="13"/>
      <c r="J143" s="13"/>
      <c r="K143" s="16"/>
      <c r="L143" s="13">
        <f t="shared" si="7"/>
        <v>60278.985000000001</v>
      </c>
      <c r="M143" s="13"/>
      <c r="N143" s="13"/>
      <c r="O143" s="73"/>
      <c r="P143" s="68"/>
      <c r="Q143" s="68"/>
      <c r="R143" s="68"/>
      <c r="S143" s="68"/>
    </row>
    <row r="144" spans="1:19" s="6" customFormat="1" ht="12.75" customHeight="1" x14ac:dyDescent="0.2">
      <c r="A144" s="16"/>
      <c r="B144" s="12">
        <v>66</v>
      </c>
      <c r="D144" s="6" t="s">
        <v>136</v>
      </c>
      <c r="E144" s="13">
        <v>9</v>
      </c>
      <c r="F144" s="13">
        <v>56335.5</v>
      </c>
      <c r="G144" s="13"/>
      <c r="H144" s="13"/>
      <c r="I144" s="13"/>
      <c r="J144" s="13"/>
      <c r="K144" s="16"/>
      <c r="L144" s="13">
        <f t="shared" si="7"/>
        <v>60278.985000000001</v>
      </c>
      <c r="M144" s="13"/>
      <c r="N144" s="13"/>
      <c r="O144" s="73"/>
      <c r="P144" s="68"/>
      <c r="Q144" s="68"/>
      <c r="R144" s="68"/>
      <c r="S144" s="68"/>
    </row>
    <row r="145" spans="1:19" s="6" customFormat="1" ht="12.75" customHeight="1" x14ac:dyDescent="0.2">
      <c r="A145" s="16"/>
      <c r="B145" s="12">
        <v>67</v>
      </c>
      <c r="D145" s="6" t="s">
        <v>137</v>
      </c>
      <c r="E145" s="13">
        <v>4</v>
      </c>
      <c r="F145" s="13">
        <v>54168.75</v>
      </c>
      <c r="G145" s="13"/>
      <c r="H145" s="13"/>
      <c r="I145" s="13"/>
      <c r="J145" s="13"/>
      <c r="K145" s="16"/>
      <c r="L145" s="13">
        <f t="shared" si="7"/>
        <v>57960.5625</v>
      </c>
      <c r="M145" s="13"/>
      <c r="N145" s="13"/>
      <c r="O145" s="73"/>
      <c r="P145" s="68"/>
      <c r="Q145" s="68"/>
      <c r="R145" s="68"/>
      <c r="S145" s="68"/>
    </row>
    <row r="146" spans="1:19" s="6" customFormat="1" ht="12.75" customHeight="1" x14ac:dyDescent="0.2">
      <c r="A146" s="16"/>
      <c r="B146" s="12">
        <v>68</v>
      </c>
      <c r="D146" s="6" t="s">
        <v>138</v>
      </c>
      <c r="E146" s="13">
        <v>11</v>
      </c>
      <c r="F146" s="13">
        <v>54168.75</v>
      </c>
      <c r="G146" s="13"/>
      <c r="H146" s="13"/>
      <c r="I146" s="13"/>
      <c r="J146" s="13"/>
      <c r="K146" s="13"/>
      <c r="L146" s="13">
        <f t="shared" si="7"/>
        <v>57960.5625</v>
      </c>
      <c r="M146" s="13"/>
      <c r="N146" s="13"/>
      <c r="O146" s="68"/>
      <c r="P146" s="68"/>
      <c r="Q146" s="68"/>
      <c r="R146" s="68"/>
      <c r="S146" s="68"/>
    </row>
    <row r="147" spans="1:19" s="6" customFormat="1" ht="12.75" customHeight="1" x14ac:dyDescent="0.2">
      <c r="A147" s="16"/>
      <c r="B147" s="12">
        <v>69</v>
      </c>
      <c r="D147" s="6" t="s">
        <v>139</v>
      </c>
      <c r="E147" s="13">
        <v>3</v>
      </c>
      <c r="F147" s="13">
        <v>54168.75</v>
      </c>
      <c r="G147" s="13"/>
      <c r="H147" s="13"/>
      <c r="I147" s="13"/>
      <c r="J147" s="13"/>
      <c r="K147" s="13"/>
      <c r="L147" s="13">
        <f t="shared" si="7"/>
        <v>57960.5625</v>
      </c>
      <c r="M147" s="13"/>
      <c r="N147" s="13"/>
      <c r="O147" s="68"/>
      <c r="P147" s="68"/>
      <c r="Q147" s="68"/>
      <c r="R147" s="68"/>
      <c r="S147" s="68"/>
    </row>
    <row r="148" spans="1:19" s="6" customFormat="1" ht="12.75" customHeight="1" x14ac:dyDescent="0.2">
      <c r="A148" s="16"/>
      <c r="B148" s="12">
        <v>70</v>
      </c>
      <c r="D148" s="6" t="s">
        <v>140</v>
      </c>
      <c r="E148" s="13">
        <v>28</v>
      </c>
      <c r="F148" s="13">
        <v>52085.460000000006</v>
      </c>
      <c r="G148" s="13"/>
      <c r="H148" s="13"/>
      <c r="I148" s="13"/>
      <c r="J148" s="13"/>
      <c r="K148" s="13"/>
      <c r="L148" s="13">
        <f t="shared" si="7"/>
        <v>55731.442200000012</v>
      </c>
      <c r="M148" s="13"/>
      <c r="N148" s="13"/>
      <c r="O148" s="68"/>
      <c r="P148" s="68"/>
      <c r="Q148" s="68"/>
      <c r="R148" s="68"/>
      <c r="S148" s="68"/>
    </row>
    <row r="149" spans="1:19" s="6" customFormat="1" ht="12.75" customHeight="1" x14ac:dyDescent="0.2">
      <c r="A149" s="16"/>
      <c r="B149" s="12">
        <v>71</v>
      </c>
      <c r="D149" s="6" t="s">
        <v>141</v>
      </c>
      <c r="E149" s="13">
        <v>1</v>
      </c>
      <c r="F149" s="13">
        <v>52085.460000000006</v>
      </c>
      <c r="G149" s="13"/>
      <c r="H149" s="13"/>
      <c r="I149" s="13"/>
      <c r="J149" s="13"/>
      <c r="K149" s="13"/>
      <c r="L149" s="13">
        <f t="shared" si="7"/>
        <v>55731.442200000012</v>
      </c>
      <c r="M149" s="13"/>
      <c r="N149" s="13"/>
      <c r="O149" s="68"/>
      <c r="P149" s="68"/>
      <c r="Q149" s="68"/>
      <c r="R149" s="68"/>
      <c r="S149" s="68"/>
    </row>
    <row r="150" spans="1:19" s="6" customFormat="1" ht="12.75" customHeight="1" x14ac:dyDescent="0.2">
      <c r="A150" s="16"/>
      <c r="B150" s="12">
        <v>72</v>
      </c>
      <c r="D150" s="6" t="s">
        <v>142</v>
      </c>
      <c r="E150" s="13">
        <v>9</v>
      </c>
      <c r="F150" s="13">
        <v>52085.460000000006</v>
      </c>
      <c r="G150" s="13"/>
      <c r="H150" s="13"/>
      <c r="I150" s="13"/>
      <c r="J150" s="13"/>
      <c r="K150" s="13"/>
      <c r="L150" s="13">
        <f t="shared" si="7"/>
        <v>55731.442200000012</v>
      </c>
      <c r="M150" s="13"/>
      <c r="N150" s="13"/>
      <c r="O150" s="68"/>
      <c r="P150" s="68"/>
      <c r="Q150" s="68"/>
      <c r="R150" s="68"/>
      <c r="S150" s="68"/>
    </row>
    <row r="151" spans="1:19" s="6" customFormat="1" ht="12.75" customHeight="1" x14ac:dyDescent="0.2">
      <c r="A151" s="16"/>
      <c r="B151" s="12">
        <v>73</v>
      </c>
      <c r="D151" s="6" t="s">
        <v>143</v>
      </c>
      <c r="E151" s="13">
        <v>4</v>
      </c>
      <c r="F151" s="13">
        <v>50081.350000000006</v>
      </c>
      <c r="G151" s="13"/>
      <c r="H151" s="13"/>
      <c r="I151" s="13"/>
      <c r="J151" s="13"/>
      <c r="K151" s="16"/>
      <c r="L151" s="13">
        <f t="shared" si="7"/>
        <v>53587.044500000011</v>
      </c>
      <c r="M151" s="13"/>
      <c r="N151" s="13"/>
      <c r="O151" s="73"/>
      <c r="P151" s="68"/>
      <c r="Q151" s="68"/>
      <c r="R151" s="68"/>
      <c r="S151" s="68"/>
    </row>
    <row r="152" spans="1:19" s="6" customFormat="1" ht="12.75" customHeight="1" x14ac:dyDescent="0.2">
      <c r="A152" s="16"/>
      <c r="B152" s="12">
        <v>74</v>
      </c>
      <c r="D152" s="6" t="s">
        <v>146</v>
      </c>
      <c r="E152" s="13">
        <v>7</v>
      </c>
      <c r="F152" s="13">
        <v>50081.350000000006</v>
      </c>
      <c r="G152" s="13"/>
      <c r="H152" s="13"/>
      <c r="I152" s="13"/>
      <c r="J152" s="13"/>
      <c r="K152" s="13"/>
      <c r="L152" s="13">
        <f t="shared" si="7"/>
        <v>53587.044500000011</v>
      </c>
      <c r="M152" s="13"/>
      <c r="N152" s="13"/>
    </row>
    <row r="153" spans="1:19" s="6" customFormat="1" ht="12.75" customHeight="1" x14ac:dyDescent="0.2">
      <c r="A153" s="16"/>
      <c r="B153" s="12">
        <v>75</v>
      </c>
      <c r="D153" s="6" t="s">
        <v>147</v>
      </c>
      <c r="E153" s="13">
        <v>3</v>
      </c>
      <c r="F153" s="13">
        <v>50081.350000000006</v>
      </c>
      <c r="G153" s="13"/>
      <c r="H153" s="13"/>
      <c r="I153" s="13"/>
      <c r="J153" s="13"/>
      <c r="K153" s="13"/>
      <c r="L153" s="13">
        <f t="shared" si="7"/>
        <v>53587.044500000011</v>
      </c>
      <c r="M153" s="13"/>
      <c r="N153" s="13"/>
    </row>
    <row r="154" spans="1:19" s="6" customFormat="1" ht="12.75" customHeight="1" x14ac:dyDescent="0.2">
      <c r="A154" s="16"/>
      <c r="B154" s="12">
        <v>76</v>
      </c>
      <c r="D154" s="6" t="s">
        <v>151</v>
      </c>
      <c r="E154" s="13">
        <v>2</v>
      </c>
      <c r="F154" s="13">
        <v>48155.350000000006</v>
      </c>
      <c r="G154" s="13"/>
      <c r="H154" s="13"/>
      <c r="I154" s="13"/>
      <c r="J154" s="13"/>
      <c r="K154" s="13"/>
      <c r="L154" s="13">
        <f t="shared" si="7"/>
        <v>51526.224500000011</v>
      </c>
      <c r="M154" s="13"/>
      <c r="N154" s="13"/>
    </row>
    <row r="155" spans="1:19" s="6" customFormat="1" ht="12.75" customHeight="1" x14ac:dyDescent="0.2">
      <c r="A155" s="16"/>
      <c r="B155" s="12">
        <v>77</v>
      </c>
      <c r="D155" s="6" t="s">
        <v>315</v>
      </c>
      <c r="E155" s="13">
        <v>11</v>
      </c>
      <c r="F155" s="13">
        <v>48155.350000000006</v>
      </c>
      <c r="G155" s="13"/>
      <c r="H155" s="13"/>
      <c r="I155" s="13"/>
      <c r="J155" s="13"/>
      <c r="K155" s="13"/>
      <c r="L155" s="13">
        <f t="shared" si="7"/>
        <v>51526.224500000011</v>
      </c>
      <c r="M155" s="13"/>
      <c r="N155" s="13"/>
    </row>
    <row r="156" spans="1:19" s="6" customFormat="1" ht="12.75" customHeight="1" x14ac:dyDescent="0.2">
      <c r="A156" s="16"/>
      <c r="B156" s="12">
        <v>78</v>
      </c>
      <c r="D156" s="6" t="s">
        <v>154</v>
      </c>
      <c r="E156" s="13">
        <v>55</v>
      </c>
      <c r="F156" s="13">
        <v>46303.18</v>
      </c>
      <c r="G156" s="13"/>
      <c r="H156" s="13"/>
      <c r="I156" s="13"/>
      <c r="J156" s="13"/>
      <c r="K156" s="13"/>
      <c r="L156" s="13">
        <f t="shared" si="7"/>
        <v>49544.402600000001</v>
      </c>
      <c r="M156" s="13"/>
      <c r="N156" s="13"/>
    </row>
    <row r="157" spans="1:19" s="6" customFormat="1" ht="12.75" customHeight="1" x14ac:dyDescent="0.2">
      <c r="A157" s="16"/>
      <c r="B157" s="12">
        <v>79</v>
      </c>
      <c r="D157" s="6" t="s">
        <v>155</v>
      </c>
      <c r="E157" s="13">
        <v>14</v>
      </c>
      <c r="F157" s="13">
        <v>46303.18</v>
      </c>
      <c r="G157" s="13"/>
      <c r="H157" s="13"/>
      <c r="I157" s="13"/>
      <c r="J157" s="13"/>
      <c r="K157" s="13"/>
      <c r="L157" s="13">
        <f t="shared" si="7"/>
        <v>49544.402600000001</v>
      </c>
      <c r="M157" s="13"/>
      <c r="N157" s="13"/>
    </row>
    <row r="158" spans="1:19" s="6" customFormat="1" ht="12.75" customHeight="1" x14ac:dyDescent="0.2">
      <c r="A158" s="16"/>
      <c r="B158" s="12">
        <v>80</v>
      </c>
      <c r="D158" s="6" t="s">
        <v>156</v>
      </c>
      <c r="E158" s="13">
        <v>2</v>
      </c>
      <c r="F158" s="13">
        <v>46303.18</v>
      </c>
      <c r="G158" s="13"/>
      <c r="H158" s="13"/>
      <c r="I158" s="13"/>
      <c r="J158" s="13"/>
      <c r="K158" s="16"/>
      <c r="L158" s="13">
        <f t="shared" si="7"/>
        <v>49544.402600000001</v>
      </c>
      <c r="M158" s="13"/>
      <c r="N158" s="13"/>
      <c r="O158" s="73"/>
      <c r="P158" s="68"/>
      <c r="Q158" s="68"/>
      <c r="R158" s="73"/>
    </row>
    <row r="159" spans="1:19" s="6" customFormat="1" ht="12.75" customHeight="1" x14ac:dyDescent="0.2">
      <c r="A159" s="16"/>
      <c r="B159" s="12">
        <v>81</v>
      </c>
      <c r="D159" s="6" t="s">
        <v>157</v>
      </c>
      <c r="E159" s="13">
        <v>3</v>
      </c>
      <c r="F159" s="13">
        <v>46303.18</v>
      </c>
      <c r="G159" s="13"/>
      <c r="H159" s="13"/>
      <c r="I159" s="13"/>
      <c r="J159" s="13"/>
      <c r="K159" s="13"/>
      <c r="L159" s="13">
        <f t="shared" si="7"/>
        <v>49544.402600000001</v>
      </c>
      <c r="M159" s="13"/>
      <c r="N159" s="13"/>
    </row>
    <row r="160" spans="1:19" s="6" customFormat="1" ht="12.75" customHeight="1" x14ac:dyDescent="0.2">
      <c r="A160" s="16"/>
      <c r="B160" s="12">
        <v>82</v>
      </c>
      <c r="D160" s="6" t="s">
        <v>158</v>
      </c>
      <c r="E160" s="13">
        <v>389</v>
      </c>
      <c r="F160" s="13">
        <v>44522.700000000004</v>
      </c>
      <c r="G160" s="13"/>
      <c r="H160" s="13"/>
      <c r="I160" s="13"/>
      <c r="J160" s="13"/>
      <c r="K160" s="13"/>
      <c r="L160" s="13">
        <f t="shared" si="7"/>
        <v>47639.289000000004</v>
      </c>
      <c r="M160" s="13"/>
      <c r="N160" s="13"/>
    </row>
    <row r="161" spans="1:17" s="6" customFormat="1" ht="12.75" customHeight="1" x14ac:dyDescent="0.2">
      <c r="A161" s="16"/>
      <c r="B161" s="12">
        <v>83</v>
      </c>
      <c r="D161" s="6" t="s">
        <v>160</v>
      </c>
      <c r="E161" s="13">
        <v>232</v>
      </c>
      <c r="F161" s="13">
        <v>41163.97</v>
      </c>
      <c r="G161" s="13"/>
      <c r="H161" s="13"/>
      <c r="I161" s="13"/>
      <c r="J161" s="13"/>
      <c r="K161" s="13"/>
      <c r="L161" s="13">
        <f t="shared" si="7"/>
        <v>44045.447900000006</v>
      </c>
      <c r="M161" s="13"/>
      <c r="N161" s="13"/>
    </row>
    <row r="162" spans="1:17" s="6" customFormat="1" ht="12.75" customHeight="1" x14ac:dyDescent="0.2">
      <c r="A162" s="16"/>
      <c r="B162" s="12">
        <v>84</v>
      </c>
      <c r="D162" s="6" t="s">
        <v>161</v>
      </c>
      <c r="E162" s="13">
        <v>7</v>
      </c>
      <c r="F162" s="13">
        <v>41163.97</v>
      </c>
      <c r="G162" s="13"/>
      <c r="H162" s="13"/>
      <c r="I162" s="13"/>
      <c r="J162" s="13"/>
      <c r="K162" s="13"/>
      <c r="L162" s="13">
        <f t="shared" si="7"/>
        <v>44045.447900000006</v>
      </c>
      <c r="M162" s="13"/>
      <c r="N162" s="13"/>
    </row>
    <row r="163" spans="1:17" s="6" customFormat="1" ht="12.75" customHeight="1" x14ac:dyDescent="0.2">
      <c r="A163" s="16"/>
      <c r="B163" s="12">
        <v>85</v>
      </c>
      <c r="D163" s="6" t="s">
        <v>162</v>
      </c>
      <c r="E163" s="13">
        <v>34</v>
      </c>
      <c r="F163" s="13">
        <v>41163.97</v>
      </c>
      <c r="G163" s="13"/>
      <c r="H163" s="13"/>
      <c r="I163" s="13"/>
      <c r="J163" s="13"/>
      <c r="K163" s="13"/>
      <c r="L163" s="13">
        <f t="shared" si="7"/>
        <v>44045.447900000006</v>
      </c>
      <c r="M163" s="13"/>
      <c r="N163" s="13"/>
    </row>
    <row r="164" spans="1:17" s="6" customFormat="1" ht="12.75" customHeight="1" x14ac:dyDescent="0.2">
      <c r="A164" s="16"/>
      <c r="B164" s="12">
        <v>86</v>
      </c>
      <c r="D164" s="6" t="s">
        <v>163</v>
      </c>
      <c r="E164" s="13">
        <v>20</v>
      </c>
      <c r="F164" s="13">
        <v>39580.370000000003</v>
      </c>
      <c r="G164" s="13"/>
      <c r="H164" s="13"/>
      <c r="I164" s="13"/>
      <c r="J164" s="13"/>
      <c r="K164" s="13"/>
      <c r="L164" s="13">
        <f t="shared" si="7"/>
        <v>42350.995900000002</v>
      </c>
      <c r="M164" s="13"/>
      <c r="N164" s="13"/>
    </row>
    <row r="165" spans="1:17" s="6" customFormat="1" ht="12.75" customHeight="1" x14ac:dyDescent="0.2">
      <c r="A165" s="16"/>
      <c r="B165" s="12">
        <v>87</v>
      </c>
      <c r="D165" s="6" t="s">
        <v>164</v>
      </c>
      <c r="E165" s="13">
        <v>45</v>
      </c>
      <c r="F165" s="13">
        <v>39580.370000000003</v>
      </c>
      <c r="G165" s="13"/>
      <c r="H165" s="13"/>
      <c r="I165" s="13"/>
      <c r="J165" s="13"/>
      <c r="K165" s="13"/>
      <c r="L165" s="13">
        <f t="shared" si="7"/>
        <v>42350.995900000002</v>
      </c>
      <c r="M165" s="13"/>
      <c r="N165" s="13"/>
    </row>
    <row r="166" spans="1:17" s="6" customFormat="1" ht="12.75" customHeight="1" x14ac:dyDescent="0.2">
      <c r="A166" s="16"/>
      <c r="B166" s="12">
        <v>88</v>
      </c>
      <c r="D166" s="6" t="s">
        <v>165</v>
      </c>
      <c r="E166" s="13">
        <v>4</v>
      </c>
      <c r="F166" s="13">
        <v>39580.370000000003</v>
      </c>
      <c r="G166" s="13"/>
      <c r="H166" s="13"/>
      <c r="I166" s="13"/>
      <c r="J166" s="13"/>
      <c r="K166" s="13"/>
      <c r="L166" s="13">
        <f t="shared" si="7"/>
        <v>42350.995900000002</v>
      </c>
      <c r="M166" s="13"/>
      <c r="N166" s="13"/>
    </row>
    <row r="167" spans="1:17" s="6" customFormat="1" ht="12.75" customHeight="1" x14ac:dyDescent="0.2">
      <c r="A167" s="16"/>
      <c r="B167" s="12">
        <v>89</v>
      </c>
      <c r="D167" s="6" t="s">
        <v>166</v>
      </c>
      <c r="E167" s="13">
        <v>108</v>
      </c>
      <c r="F167" s="13">
        <v>38057.760000000002</v>
      </c>
      <c r="G167" s="13"/>
      <c r="H167" s="13"/>
      <c r="I167" s="13"/>
      <c r="J167" s="13"/>
      <c r="K167" s="13"/>
      <c r="L167" s="13">
        <f t="shared" si="7"/>
        <v>40721.803200000002</v>
      </c>
      <c r="M167" s="13"/>
      <c r="N167" s="13"/>
    </row>
    <row r="168" spans="1:17" s="6" customFormat="1" ht="12.75" customHeight="1" x14ac:dyDescent="0.2">
      <c r="A168" s="16"/>
      <c r="B168" s="12">
        <v>90</v>
      </c>
      <c r="D168" s="6" t="s">
        <v>167</v>
      </c>
      <c r="E168" s="13">
        <v>4</v>
      </c>
      <c r="F168" s="13">
        <v>38057.760000000002</v>
      </c>
      <c r="G168" s="13"/>
      <c r="H168" s="13"/>
      <c r="I168" s="13"/>
      <c r="J168" s="13"/>
      <c r="K168" s="13"/>
      <c r="L168" s="13">
        <f t="shared" si="7"/>
        <v>40721.803200000002</v>
      </c>
      <c r="M168" s="13"/>
      <c r="N168" s="13"/>
    </row>
    <row r="169" spans="1:17" s="6" customFormat="1" ht="12.75" customHeight="1" x14ac:dyDescent="0.2">
      <c r="A169" s="16"/>
      <c r="B169" s="12">
        <v>91</v>
      </c>
      <c r="D169" s="6" t="s">
        <v>168</v>
      </c>
      <c r="E169" s="13">
        <v>85</v>
      </c>
      <c r="F169" s="13">
        <v>36594</v>
      </c>
      <c r="G169" s="13"/>
      <c r="H169" s="13"/>
      <c r="I169" s="13"/>
      <c r="J169" s="13"/>
      <c r="K169" s="13"/>
      <c r="L169" s="13">
        <f t="shared" si="7"/>
        <v>39155.58</v>
      </c>
      <c r="M169" s="13"/>
      <c r="N169" s="13"/>
    </row>
    <row r="170" spans="1:17" s="6" customFormat="1" ht="12.75" customHeight="1" x14ac:dyDescent="0.2">
      <c r="A170" s="16"/>
      <c r="B170" s="12"/>
      <c r="D170" s="19" t="s">
        <v>61</v>
      </c>
      <c r="E170" s="20">
        <f>SUM(E14:E169)</f>
        <v>4253</v>
      </c>
      <c r="F170" s="13"/>
      <c r="G170" s="20">
        <f>SUM(G14:G169)</f>
        <v>0</v>
      </c>
      <c r="H170" s="13"/>
      <c r="I170" s="20">
        <f>SUM(I14:I169)</f>
        <v>0</v>
      </c>
      <c r="J170" s="13"/>
      <c r="K170" s="20">
        <f>SUM(K14:K169)</f>
        <v>0</v>
      </c>
      <c r="L170" s="13"/>
      <c r="M170" s="20">
        <f>SUM(M14:M169)</f>
        <v>0</v>
      </c>
      <c r="N170" s="21"/>
      <c r="O170" s="17"/>
    </row>
    <row r="171" spans="1:17" s="6" customFormat="1" ht="12.75" customHeight="1" x14ac:dyDescent="0.2">
      <c r="A171" s="16"/>
      <c r="B171" s="12"/>
      <c r="D171" s="22"/>
      <c r="E171" s="13"/>
      <c r="F171" s="13"/>
      <c r="G171" s="13"/>
      <c r="H171" s="13"/>
      <c r="I171" s="13"/>
      <c r="J171" s="13"/>
      <c r="K171" s="13"/>
      <c r="L171" s="13"/>
      <c r="M171" s="13"/>
      <c r="N171" s="21"/>
      <c r="O171" s="17"/>
      <c r="Q171" s="1"/>
    </row>
    <row r="172" spans="1:17" s="6" customFormat="1" ht="12.75" customHeight="1" x14ac:dyDescent="0.2">
      <c r="A172" s="16"/>
      <c r="B172" s="12"/>
      <c r="D172" s="6" t="s">
        <v>17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8"/>
    </row>
    <row r="173" spans="1:17" s="6" customFormat="1" ht="12.75" customHeight="1" x14ac:dyDescent="0.2">
      <c r="A173" s="16"/>
      <c r="B173" s="12"/>
      <c r="D173" s="6" t="s">
        <v>169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8"/>
    </row>
    <row r="174" spans="1:17" s="6" customFormat="1" ht="12.75" customHeight="1" x14ac:dyDescent="0.2">
      <c r="A174" s="16"/>
      <c r="B174" s="12">
        <v>92</v>
      </c>
      <c r="D174" s="17" t="s">
        <v>287</v>
      </c>
      <c r="E174" s="13">
        <v>1551</v>
      </c>
      <c r="F174" s="13"/>
      <c r="G174" s="13"/>
      <c r="H174" s="13"/>
      <c r="I174" s="13"/>
      <c r="J174" s="13"/>
      <c r="K174" s="13"/>
      <c r="L174" s="13"/>
      <c r="M174" s="13"/>
      <c r="N174" s="13"/>
      <c r="O174" s="18"/>
    </row>
    <row r="175" spans="1:17" s="6" customFormat="1" ht="12.75" customHeight="1" x14ac:dyDescent="0.2">
      <c r="A175" s="16"/>
      <c r="B175" s="12"/>
      <c r="C175" s="1"/>
      <c r="D175" s="17" t="s">
        <v>170</v>
      </c>
      <c r="E175" s="13"/>
      <c r="F175" s="13">
        <v>513710.37058767391</v>
      </c>
      <c r="G175" s="13"/>
      <c r="H175" s="13"/>
      <c r="I175" s="13"/>
      <c r="J175" s="13"/>
      <c r="K175" s="13"/>
      <c r="L175" s="13">
        <f t="shared" ref="L175:L186" si="8">F175*(1+$O$8)</f>
        <v>549670.09652881115</v>
      </c>
      <c r="M175" s="13"/>
      <c r="N175" s="13"/>
      <c r="O175" s="18"/>
    </row>
    <row r="176" spans="1:17" s="6" customFormat="1" ht="12.75" customHeight="1" x14ac:dyDescent="0.2">
      <c r="A176" s="16"/>
      <c r="B176" s="12"/>
      <c r="C176" s="1"/>
      <c r="D176" s="17" t="s">
        <v>171</v>
      </c>
      <c r="E176" s="13"/>
      <c r="F176" s="13">
        <v>355160.66984720546</v>
      </c>
      <c r="G176" s="13"/>
      <c r="H176" s="13"/>
      <c r="I176" s="13"/>
      <c r="J176" s="13"/>
      <c r="K176" s="13"/>
      <c r="L176" s="13">
        <f t="shared" si="8"/>
        <v>380021.91673650988</v>
      </c>
      <c r="M176" s="13"/>
      <c r="N176" s="13"/>
      <c r="O176" s="18"/>
    </row>
    <row r="177" spans="1:15" s="6" customFormat="1" ht="12.75" customHeight="1" x14ac:dyDescent="0.2">
      <c r="A177" s="16"/>
      <c r="B177" s="12"/>
      <c r="D177" s="17" t="s">
        <v>175</v>
      </c>
      <c r="E177" s="13"/>
      <c r="F177" s="13">
        <v>325563.94735993835</v>
      </c>
      <c r="G177" s="13"/>
      <c r="H177" s="13"/>
      <c r="I177" s="13"/>
      <c r="J177" s="13"/>
      <c r="K177" s="13"/>
      <c r="L177" s="13">
        <f t="shared" si="8"/>
        <v>348353.42367513408</v>
      </c>
      <c r="M177" s="13"/>
      <c r="N177" s="13"/>
      <c r="O177" s="18"/>
    </row>
    <row r="178" spans="1:15" s="6" customFormat="1" ht="12.75" customHeight="1" x14ac:dyDescent="0.2">
      <c r="A178" s="16"/>
      <c r="B178" s="12"/>
      <c r="D178" s="17" t="s">
        <v>178</v>
      </c>
      <c r="E178" s="13"/>
      <c r="F178" s="13">
        <v>307805.91386757814</v>
      </c>
      <c r="G178" s="13"/>
      <c r="H178" s="13"/>
      <c r="I178" s="13"/>
      <c r="J178" s="13"/>
      <c r="K178" s="13"/>
      <c r="L178" s="13">
        <f t="shared" si="8"/>
        <v>329352.32783830864</v>
      </c>
      <c r="M178" s="13"/>
      <c r="N178" s="13"/>
      <c r="O178" s="18"/>
    </row>
    <row r="179" spans="1:15" s="6" customFormat="1" ht="12.75" customHeight="1" x14ac:dyDescent="0.2">
      <c r="A179" s="16"/>
      <c r="B179" s="12"/>
      <c r="C179" s="1"/>
      <c r="D179" s="17" t="s">
        <v>180</v>
      </c>
      <c r="E179" s="13"/>
      <c r="F179" s="13">
        <v>244012.42602914508</v>
      </c>
      <c r="G179" s="13"/>
      <c r="H179" s="13"/>
      <c r="I179" s="13"/>
      <c r="J179" s="13"/>
      <c r="K179" s="13"/>
      <c r="L179" s="13">
        <f t="shared" si="8"/>
        <v>261093.29585118525</v>
      </c>
      <c r="M179" s="13"/>
      <c r="N179" s="13"/>
      <c r="O179" s="18"/>
    </row>
    <row r="180" spans="1:15" s="6" customFormat="1" ht="12.75" customHeight="1" x14ac:dyDescent="0.2">
      <c r="A180" s="16"/>
      <c r="B180" s="12"/>
      <c r="C180" s="1"/>
      <c r="D180" s="17" t="s">
        <v>181</v>
      </c>
      <c r="E180" s="13"/>
      <c r="F180" s="13">
        <v>244012.42602914508</v>
      </c>
      <c r="G180" s="13"/>
      <c r="H180" s="13"/>
      <c r="I180" s="13"/>
      <c r="J180" s="13"/>
      <c r="K180" s="13"/>
      <c r="L180" s="13">
        <f t="shared" si="8"/>
        <v>261093.29585118525</v>
      </c>
      <c r="M180" s="13"/>
      <c r="N180" s="13"/>
      <c r="O180" s="18"/>
    </row>
    <row r="181" spans="1:15" s="6" customFormat="1" ht="12.75" customHeight="1" x14ac:dyDescent="0.2">
      <c r="A181" s="16"/>
      <c r="B181" s="12"/>
      <c r="C181" s="1"/>
      <c r="D181" s="17" t="s">
        <v>172</v>
      </c>
      <c r="E181" s="13"/>
      <c r="F181" s="13">
        <v>215378.16193880048</v>
      </c>
      <c r="G181" s="13"/>
      <c r="H181" s="13"/>
      <c r="I181" s="13"/>
      <c r="J181" s="13"/>
      <c r="K181" s="13"/>
      <c r="L181" s="13">
        <f t="shared" si="8"/>
        <v>230454.63327451653</v>
      </c>
      <c r="M181" s="13"/>
      <c r="N181" s="13"/>
      <c r="O181" s="18"/>
    </row>
    <row r="182" spans="1:15" s="6" customFormat="1" ht="12.75" customHeight="1" x14ac:dyDescent="0.2">
      <c r="A182" s="16"/>
      <c r="B182" s="12"/>
      <c r="C182" s="1"/>
      <c r="D182" s="17" t="s">
        <v>173</v>
      </c>
      <c r="E182" s="13"/>
      <c r="F182" s="13">
        <v>215184.74309541815</v>
      </c>
      <c r="G182" s="13"/>
      <c r="H182" s="13"/>
      <c r="I182" s="13"/>
      <c r="J182" s="13"/>
      <c r="K182" s="13"/>
      <c r="L182" s="13">
        <f t="shared" si="8"/>
        <v>230247.67511209744</v>
      </c>
      <c r="M182" s="13"/>
      <c r="N182" s="13"/>
      <c r="O182" s="18"/>
    </row>
    <row r="183" spans="1:15" s="6" customFormat="1" ht="12.75" customHeight="1" x14ac:dyDescent="0.2">
      <c r="A183" s="16"/>
      <c r="B183" s="12"/>
      <c r="D183" s="17" t="s">
        <v>174</v>
      </c>
      <c r="E183" s="13"/>
      <c r="F183" s="13">
        <v>209339.26740153914</v>
      </c>
      <c r="G183" s="13"/>
      <c r="H183" s="13"/>
      <c r="I183" s="13"/>
      <c r="J183" s="13"/>
      <c r="K183" s="13"/>
      <c r="L183" s="13">
        <f t="shared" si="8"/>
        <v>223993.0161196469</v>
      </c>
      <c r="M183" s="13"/>
      <c r="N183" s="13"/>
      <c r="O183" s="18"/>
    </row>
    <row r="184" spans="1:15" s="6" customFormat="1" ht="12.75" customHeight="1" x14ac:dyDescent="0.2">
      <c r="A184" s="16"/>
      <c r="B184" s="12"/>
      <c r="C184" s="1"/>
      <c r="D184" s="17" t="s">
        <v>176</v>
      </c>
      <c r="E184" s="13"/>
      <c r="F184" s="13">
        <v>203506.4365737036</v>
      </c>
      <c r="G184" s="13"/>
      <c r="H184" s="13"/>
      <c r="I184" s="13"/>
      <c r="J184" s="13"/>
      <c r="K184" s="13"/>
      <c r="L184" s="13">
        <f t="shared" si="8"/>
        <v>217751.88713386285</v>
      </c>
      <c r="M184" s="13"/>
      <c r="N184" s="13"/>
      <c r="O184" s="18"/>
    </row>
    <row r="185" spans="1:15" s="6" customFormat="1" ht="12.75" customHeight="1" x14ac:dyDescent="0.2">
      <c r="A185" s="16"/>
      <c r="B185" s="12"/>
      <c r="C185" s="1"/>
      <c r="D185" s="17" t="s">
        <v>177</v>
      </c>
      <c r="E185" s="13"/>
      <c r="F185" s="13">
        <v>197646.17638941636</v>
      </c>
      <c r="G185" s="13"/>
      <c r="H185" s="13"/>
      <c r="I185" s="13"/>
      <c r="J185" s="13"/>
      <c r="K185" s="13"/>
      <c r="L185" s="13">
        <f t="shared" si="8"/>
        <v>211481.40873667551</v>
      </c>
      <c r="M185" s="13"/>
      <c r="N185" s="13"/>
      <c r="O185" s="18"/>
    </row>
    <row r="186" spans="1:15" s="6" customFormat="1" ht="12.75" customHeight="1" x14ac:dyDescent="0.2">
      <c r="A186" s="16"/>
      <c r="B186" s="12"/>
      <c r="C186" s="1"/>
      <c r="D186" s="17" t="s">
        <v>179</v>
      </c>
      <c r="E186" s="13"/>
      <c r="F186" s="13">
        <v>192146.65108219587</v>
      </c>
      <c r="G186" s="13"/>
      <c r="H186" s="13"/>
      <c r="I186" s="13"/>
      <c r="J186" s="13"/>
      <c r="K186" s="13"/>
      <c r="L186" s="13">
        <f t="shared" si="8"/>
        <v>205596.91665794959</v>
      </c>
      <c r="M186" s="13"/>
      <c r="N186" s="13"/>
      <c r="O186" s="18"/>
    </row>
    <row r="187" spans="1:15" s="6" customFormat="1" ht="12.75" customHeight="1" x14ac:dyDescent="0.2">
      <c r="A187" s="16"/>
      <c r="B187" s="12">
        <v>93</v>
      </c>
      <c r="C187" s="1"/>
      <c r="D187" s="6" t="s">
        <v>182</v>
      </c>
      <c r="E187" s="13">
        <v>30</v>
      </c>
      <c r="F187" s="13">
        <v>509063.62678099453</v>
      </c>
      <c r="G187" s="13"/>
      <c r="H187" s="13"/>
      <c r="I187" s="13"/>
      <c r="J187" s="13"/>
      <c r="K187" s="13"/>
      <c r="L187" s="13">
        <f>F187*(1+$O$8)</f>
        <v>544698.08065566421</v>
      </c>
      <c r="M187" s="13"/>
      <c r="N187" s="13"/>
      <c r="O187" s="18"/>
    </row>
    <row r="188" spans="1:15" s="6" customFormat="1" ht="12.75" customHeight="1" x14ac:dyDescent="0.2">
      <c r="A188" s="16"/>
      <c r="B188" s="12">
        <v>94</v>
      </c>
      <c r="C188" s="1"/>
      <c r="D188" s="6" t="s">
        <v>183</v>
      </c>
      <c r="E188" s="13">
        <v>297</v>
      </c>
      <c r="F188" s="13"/>
      <c r="G188" s="13"/>
      <c r="H188" s="13"/>
      <c r="I188" s="13"/>
      <c r="J188" s="13"/>
      <c r="K188" s="13"/>
      <c r="L188" s="13"/>
      <c r="M188" s="13"/>
      <c r="N188" s="13"/>
      <c r="O188" s="18"/>
    </row>
    <row r="189" spans="1:15" s="6" customFormat="1" ht="12.75" customHeight="1" x14ac:dyDescent="0.2">
      <c r="A189" s="16"/>
      <c r="B189" s="12"/>
      <c r="C189" s="1"/>
      <c r="D189" s="6" t="s">
        <v>321</v>
      </c>
      <c r="E189" s="13"/>
      <c r="F189" s="13">
        <v>158798.12638340739</v>
      </c>
      <c r="G189" s="13"/>
      <c r="H189" s="13"/>
      <c r="I189" s="13"/>
      <c r="J189" s="13"/>
      <c r="K189" s="13"/>
      <c r="L189" s="13">
        <f>F189*(1+$O$8)</f>
        <v>169913.99523024593</v>
      </c>
      <c r="M189" s="13"/>
      <c r="N189" s="13"/>
      <c r="O189" s="18"/>
    </row>
    <row r="190" spans="1:15" s="6" customFormat="1" ht="12.75" customHeight="1" x14ac:dyDescent="0.2">
      <c r="A190" s="16"/>
      <c r="B190" s="12"/>
      <c r="C190" s="1"/>
      <c r="D190" s="6" t="s">
        <v>184</v>
      </c>
      <c r="E190" s="13"/>
      <c r="F190" s="13">
        <v>155683.7562097809</v>
      </c>
      <c r="G190" s="13"/>
      <c r="H190" s="13"/>
      <c r="I190" s="13"/>
      <c r="J190" s="13"/>
      <c r="K190" s="13"/>
      <c r="L190" s="13">
        <f t="shared" ref="L190:L194" si="9">F190*(1+$O$8)</f>
        <v>166581.61914446557</v>
      </c>
      <c r="M190" s="13"/>
      <c r="N190" s="13"/>
      <c r="O190" s="18"/>
    </row>
    <row r="191" spans="1:15" s="6" customFormat="1" ht="12.75" customHeight="1" x14ac:dyDescent="0.2">
      <c r="A191" s="16"/>
      <c r="B191" s="12"/>
      <c r="C191" s="1"/>
      <c r="D191" s="6" t="s">
        <v>185</v>
      </c>
      <c r="E191" s="13"/>
      <c r="F191" s="13">
        <v>135785.0519204567</v>
      </c>
      <c r="G191" s="13"/>
      <c r="H191" s="13"/>
      <c r="I191" s="13"/>
      <c r="J191" s="13"/>
      <c r="K191" s="13"/>
      <c r="L191" s="13">
        <f t="shared" si="9"/>
        <v>145290.00555488866</v>
      </c>
      <c r="M191" s="13"/>
      <c r="N191" s="13"/>
      <c r="O191" s="18"/>
    </row>
    <row r="192" spans="1:15" s="6" customFormat="1" ht="12.75" customHeight="1" x14ac:dyDescent="0.2">
      <c r="A192" s="16"/>
      <c r="B192" s="12"/>
      <c r="C192" s="1"/>
      <c r="D192" s="6" t="s">
        <v>322</v>
      </c>
      <c r="E192" s="13"/>
      <c r="F192" s="13">
        <v>128784.29456322877</v>
      </c>
      <c r="G192" s="13"/>
      <c r="H192" s="13"/>
      <c r="I192" s="13"/>
      <c r="J192" s="13"/>
      <c r="K192" s="13"/>
      <c r="L192" s="13">
        <f t="shared" si="9"/>
        <v>137799.1951826548</v>
      </c>
      <c r="M192" s="13"/>
      <c r="N192" s="13"/>
      <c r="O192" s="18"/>
    </row>
    <row r="193" spans="1:16" s="6" customFormat="1" ht="12.75" customHeight="1" x14ac:dyDescent="0.2">
      <c r="A193" s="16"/>
      <c r="B193" s="12"/>
      <c r="C193" s="1"/>
      <c r="D193" s="6" t="s">
        <v>323</v>
      </c>
      <c r="E193" s="13"/>
      <c r="F193" s="13">
        <v>102361.32062093644</v>
      </c>
      <c r="G193" s="13"/>
      <c r="H193" s="13"/>
      <c r="I193" s="13"/>
      <c r="J193" s="13"/>
      <c r="K193" s="13"/>
      <c r="L193" s="13">
        <f t="shared" si="9"/>
        <v>109526.613064402</v>
      </c>
      <c r="M193" s="13"/>
      <c r="N193" s="13"/>
      <c r="O193" s="18"/>
    </row>
    <row r="194" spans="1:16" s="6" customFormat="1" ht="12.75" customHeight="1" x14ac:dyDescent="0.2">
      <c r="A194" s="16"/>
      <c r="B194" s="12"/>
      <c r="C194" s="1"/>
      <c r="D194" s="6" t="s">
        <v>186</v>
      </c>
      <c r="E194" s="13"/>
      <c r="F194" s="13">
        <v>97112.406663376183</v>
      </c>
      <c r="G194" s="13"/>
      <c r="H194" s="13"/>
      <c r="I194" s="13"/>
      <c r="J194" s="13"/>
      <c r="K194" s="13"/>
      <c r="L194" s="13">
        <f t="shared" si="9"/>
        <v>103910.27512981252</v>
      </c>
      <c r="M194" s="13"/>
      <c r="N194" s="13"/>
      <c r="O194" s="18"/>
    </row>
    <row r="195" spans="1:16" s="6" customFormat="1" ht="12.75" customHeight="1" x14ac:dyDescent="0.2">
      <c r="A195" s="16"/>
      <c r="B195" s="12">
        <v>95</v>
      </c>
      <c r="C195" s="1"/>
      <c r="D195" s="6" t="s">
        <v>187</v>
      </c>
      <c r="E195" s="13">
        <v>17</v>
      </c>
      <c r="F195" s="13"/>
      <c r="G195" s="13"/>
      <c r="H195" s="13"/>
      <c r="I195" s="13"/>
      <c r="J195" s="13"/>
      <c r="K195" s="13"/>
      <c r="L195" s="13"/>
      <c r="M195" s="13"/>
      <c r="N195" s="13"/>
      <c r="O195" s="18"/>
    </row>
    <row r="196" spans="1:16" s="6" customFormat="1" ht="12.75" customHeight="1" x14ac:dyDescent="0.2">
      <c r="A196" s="16"/>
      <c r="B196" s="12"/>
      <c r="C196" s="1"/>
      <c r="D196" s="6" t="s">
        <v>188</v>
      </c>
      <c r="E196" s="13"/>
      <c r="F196" s="13">
        <v>140856.85558568354</v>
      </c>
      <c r="G196" s="13"/>
      <c r="H196" s="13"/>
      <c r="I196" s="13"/>
      <c r="J196" s="13"/>
      <c r="K196" s="13"/>
      <c r="L196" s="13">
        <f>F196*(1+$O$8)</f>
        <v>150716.83547668142</v>
      </c>
      <c r="M196" s="13"/>
      <c r="N196" s="13"/>
      <c r="O196" s="18"/>
    </row>
    <row r="197" spans="1:16" s="6" customFormat="1" ht="12.75" customHeight="1" x14ac:dyDescent="0.2">
      <c r="A197" s="16"/>
      <c r="B197" s="12"/>
      <c r="C197" s="1"/>
      <c r="D197" s="6" t="s">
        <v>190</v>
      </c>
      <c r="E197" s="13"/>
      <c r="F197" s="13">
        <v>122760.40020487318</v>
      </c>
      <c r="G197" s="13"/>
      <c r="H197" s="13"/>
      <c r="I197" s="13"/>
      <c r="J197" s="13"/>
      <c r="K197" s="13"/>
      <c r="L197" s="13">
        <f>F197*(1+$O$8)</f>
        <v>131353.6282192143</v>
      </c>
      <c r="M197" s="13"/>
      <c r="N197" s="13"/>
      <c r="O197" s="18"/>
    </row>
    <row r="198" spans="1:16" s="6" customFormat="1" ht="12.75" customHeight="1" x14ac:dyDescent="0.2">
      <c r="A198" s="16"/>
      <c r="B198" s="12"/>
      <c r="C198" s="1"/>
      <c r="D198" s="6" t="s">
        <v>189</v>
      </c>
      <c r="E198" s="13"/>
      <c r="F198" s="13">
        <v>122760.09994971791</v>
      </c>
      <c r="G198" s="13"/>
      <c r="H198" s="13"/>
      <c r="I198" s="13"/>
      <c r="J198" s="13"/>
      <c r="K198" s="13"/>
      <c r="L198" s="13">
        <f t="shared" ref="L198:L199" si="10">F198*(1+$O$8)</f>
        <v>131353.30694619816</v>
      </c>
      <c r="M198" s="13"/>
      <c r="N198" s="13"/>
      <c r="O198" s="18"/>
    </row>
    <row r="199" spans="1:16" s="6" customFormat="1" ht="12.75" customHeight="1" x14ac:dyDescent="0.2">
      <c r="A199" s="16"/>
      <c r="B199" s="12"/>
      <c r="C199" s="1"/>
      <c r="D199" s="6" t="s">
        <v>191</v>
      </c>
      <c r="E199" s="13"/>
      <c r="F199" s="13">
        <v>110684.59846792489</v>
      </c>
      <c r="G199" s="13"/>
      <c r="H199" s="13"/>
      <c r="I199" s="13"/>
      <c r="J199" s="13"/>
      <c r="K199" s="13"/>
      <c r="L199" s="13">
        <f t="shared" si="10"/>
        <v>118432.52036067964</v>
      </c>
      <c r="M199" s="13"/>
      <c r="N199" s="13"/>
      <c r="O199" s="18"/>
    </row>
    <row r="200" spans="1:16" s="6" customFormat="1" ht="12.75" customHeight="1" x14ac:dyDescent="0.2">
      <c r="A200" s="16"/>
      <c r="B200" s="12">
        <v>96</v>
      </c>
      <c r="C200" s="1"/>
      <c r="D200" s="6" t="s">
        <v>192</v>
      </c>
      <c r="E200" s="13">
        <v>487</v>
      </c>
      <c r="F200" s="13"/>
      <c r="G200" s="13"/>
      <c r="H200" s="13"/>
      <c r="I200" s="13"/>
      <c r="J200" s="13"/>
      <c r="K200" s="13"/>
      <c r="L200" s="13"/>
      <c r="M200" s="13"/>
      <c r="N200" s="13"/>
      <c r="O200" s="18"/>
      <c r="P200" s="1"/>
    </row>
    <row r="201" spans="1:16" s="6" customFormat="1" ht="12.75" customHeight="1" x14ac:dyDescent="0.2">
      <c r="A201" s="16"/>
      <c r="B201" s="12"/>
      <c r="C201" s="1"/>
      <c r="D201" s="6" t="s">
        <v>193</v>
      </c>
      <c r="E201" s="13"/>
      <c r="F201" s="13">
        <v>128784.35348329495</v>
      </c>
      <c r="G201" s="13"/>
      <c r="H201" s="13"/>
      <c r="I201" s="13"/>
      <c r="J201" s="13"/>
      <c r="K201" s="13"/>
      <c r="L201" s="13">
        <f>F201*(1+$O$8)</f>
        <v>137799.2582271256</v>
      </c>
      <c r="M201" s="13"/>
      <c r="N201" s="13"/>
      <c r="O201" s="18"/>
    </row>
    <row r="202" spans="1:16" s="6" customFormat="1" ht="12.75" customHeight="1" x14ac:dyDescent="0.2">
      <c r="A202" s="16"/>
      <c r="B202" s="12"/>
      <c r="D202" s="6" t="s">
        <v>194</v>
      </c>
      <c r="E202" s="13"/>
      <c r="F202" s="13">
        <v>110684.56110879539</v>
      </c>
      <c r="G202" s="13"/>
      <c r="H202" s="13"/>
      <c r="I202" s="13"/>
      <c r="J202" s="13"/>
      <c r="K202" s="13"/>
      <c r="L202" s="13">
        <f t="shared" ref="L202:L211" si="11">F202*(1+$O$8)</f>
        <v>118432.48038641107</v>
      </c>
      <c r="M202" s="13"/>
      <c r="N202" s="13"/>
      <c r="O202" s="18"/>
    </row>
    <row r="203" spans="1:16" s="6" customFormat="1" ht="12.75" customHeight="1" x14ac:dyDescent="0.2">
      <c r="A203" s="16"/>
      <c r="B203" s="12"/>
      <c r="D203" s="6" t="s">
        <v>195</v>
      </c>
      <c r="E203" s="13"/>
      <c r="F203" s="13">
        <v>104405.9844979625</v>
      </c>
      <c r="G203" s="13"/>
      <c r="H203" s="13"/>
      <c r="I203" s="13"/>
      <c r="J203" s="13"/>
      <c r="K203" s="13"/>
      <c r="L203" s="13">
        <f t="shared" si="11"/>
        <v>111714.40341281988</v>
      </c>
      <c r="M203" s="13"/>
      <c r="N203" s="13"/>
      <c r="O203" s="18"/>
    </row>
    <row r="204" spans="1:16" s="6" customFormat="1" ht="12.75" customHeight="1" x14ac:dyDescent="0.2">
      <c r="A204" s="16"/>
      <c r="B204" s="12"/>
      <c r="D204" s="6" t="s">
        <v>196</v>
      </c>
      <c r="E204" s="13"/>
      <c r="F204" s="13">
        <v>101770.96674850715</v>
      </c>
      <c r="G204" s="13"/>
      <c r="H204" s="13"/>
      <c r="I204" s="13"/>
      <c r="J204" s="13"/>
      <c r="K204" s="13"/>
      <c r="L204" s="13">
        <f t="shared" si="11"/>
        <v>108894.93442090266</v>
      </c>
      <c r="M204" s="13"/>
      <c r="N204" s="13"/>
      <c r="O204" s="18"/>
    </row>
    <row r="205" spans="1:16" s="6" customFormat="1" ht="12.75" customHeight="1" x14ac:dyDescent="0.2">
      <c r="A205" s="16"/>
      <c r="B205" s="26"/>
      <c r="D205" s="17" t="s">
        <v>86</v>
      </c>
      <c r="E205" s="13"/>
      <c r="F205" s="13">
        <v>71282.33</v>
      </c>
      <c r="G205" s="13"/>
      <c r="H205" s="13"/>
      <c r="I205" s="13"/>
      <c r="J205" s="13"/>
      <c r="K205" s="13"/>
      <c r="L205" s="13">
        <f t="shared" si="11"/>
        <v>76272.093100000013</v>
      </c>
      <c r="M205" s="13"/>
      <c r="N205" s="13"/>
      <c r="O205" s="18"/>
    </row>
    <row r="206" spans="1:16" s="6" customFormat="1" ht="12.75" customHeight="1" x14ac:dyDescent="0.2">
      <c r="A206" s="16"/>
      <c r="B206" s="26"/>
      <c r="D206" s="17" t="s">
        <v>93</v>
      </c>
      <c r="E206" s="13"/>
      <c r="F206" s="13">
        <v>65904.510000000009</v>
      </c>
      <c r="G206" s="13"/>
      <c r="H206" s="13"/>
      <c r="I206" s="13"/>
      <c r="J206" s="13"/>
      <c r="K206" s="13"/>
      <c r="L206" s="13">
        <f t="shared" si="11"/>
        <v>70517.825700000016</v>
      </c>
      <c r="M206" s="13"/>
      <c r="N206" s="13"/>
      <c r="O206" s="18"/>
    </row>
    <row r="207" spans="1:16" s="6" customFormat="1" ht="12.75" customHeight="1" x14ac:dyDescent="0.2">
      <c r="A207" s="16"/>
      <c r="B207" s="12"/>
      <c r="D207" s="74" t="s">
        <v>197</v>
      </c>
      <c r="E207" s="13"/>
      <c r="F207" s="13">
        <v>51963.102644526552</v>
      </c>
      <c r="G207" s="13"/>
      <c r="H207" s="13"/>
      <c r="I207" s="13"/>
      <c r="J207" s="13"/>
      <c r="K207" s="13"/>
      <c r="L207" s="13">
        <f t="shared" si="11"/>
        <v>55600.519829643417</v>
      </c>
      <c r="M207" s="13"/>
      <c r="N207" s="13"/>
      <c r="O207" s="18"/>
    </row>
    <row r="208" spans="1:16" s="6" customFormat="1" ht="12.75" customHeight="1" x14ac:dyDescent="0.2">
      <c r="A208" s="16"/>
      <c r="B208" s="26"/>
      <c r="D208" s="17" t="s">
        <v>153</v>
      </c>
      <c r="E208" s="13"/>
      <c r="F208" s="13">
        <v>48155.350000000006</v>
      </c>
      <c r="G208" s="13"/>
      <c r="H208" s="13"/>
      <c r="I208" s="13"/>
      <c r="J208" s="13"/>
      <c r="K208" s="13"/>
      <c r="L208" s="13">
        <f t="shared" si="11"/>
        <v>51526.224500000011</v>
      </c>
      <c r="M208" s="13"/>
      <c r="N208" s="13"/>
      <c r="O208" s="18"/>
    </row>
    <row r="209" spans="1:16" s="6" customFormat="1" ht="12.75" customHeight="1" x14ac:dyDescent="0.2">
      <c r="A209" s="16"/>
      <c r="B209" s="12">
        <v>97</v>
      </c>
      <c r="D209" s="6" t="s">
        <v>198</v>
      </c>
      <c r="E209" s="13">
        <v>160</v>
      </c>
      <c r="F209" s="13">
        <v>90714.780483485025</v>
      </c>
      <c r="G209" s="13"/>
      <c r="H209" s="13"/>
      <c r="I209" s="13"/>
      <c r="J209" s="13"/>
      <c r="K209" s="13"/>
      <c r="L209" s="13">
        <f t="shared" si="11"/>
        <v>97064.815117328981</v>
      </c>
      <c r="M209" s="13"/>
      <c r="N209" s="13"/>
      <c r="O209" s="18"/>
    </row>
    <row r="210" spans="1:16" s="6" customFormat="1" ht="12.75" customHeight="1" x14ac:dyDescent="0.2">
      <c r="A210" s="16"/>
      <c r="B210" s="12">
        <v>98</v>
      </c>
      <c r="D210" s="6" t="s">
        <v>199</v>
      </c>
      <c r="E210" s="13">
        <v>17</v>
      </c>
      <c r="F210" s="13">
        <v>87301.436631844888</v>
      </c>
      <c r="G210" s="13"/>
      <c r="H210" s="13"/>
      <c r="I210" s="13"/>
      <c r="J210" s="13"/>
      <c r="K210" s="13"/>
      <c r="L210" s="13">
        <f t="shared" si="11"/>
        <v>93412.53719607403</v>
      </c>
      <c r="M210" s="13"/>
      <c r="N210" s="13"/>
      <c r="O210" s="18"/>
    </row>
    <row r="211" spans="1:16" s="6" customFormat="1" ht="12.75" customHeight="1" x14ac:dyDescent="0.2">
      <c r="A211" s="16"/>
      <c r="B211" s="12">
        <v>99</v>
      </c>
      <c r="D211" s="6" t="s">
        <v>200</v>
      </c>
      <c r="E211" s="13">
        <v>9</v>
      </c>
      <c r="F211" s="13">
        <v>33236.123179271752</v>
      </c>
      <c r="G211" s="13"/>
      <c r="H211" s="13"/>
      <c r="I211" s="13"/>
      <c r="J211" s="13"/>
      <c r="K211" s="13"/>
      <c r="L211" s="13">
        <f t="shared" si="11"/>
        <v>35562.651801820779</v>
      </c>
      <c r="M211" s="13"/>
      <c r="N211" s="13"/>
      <c r="O211" s="18"/>
    </row>
    <row r="212" spans="1:16" s="6" customFormat="1" ht="12.75" customHeight="1" x14ac:dyDescent="0.2">
      <c r="A212" s="16"/>
      <c r="B212" s="12"/>
      <c r="D212" s="19" t="s">
        <v>61</v>
      </c>
      <c r="E212" s="20">
        <f>SUM(E174:E211)</f>
        <v>2568</v>
      </c>
      <c r="F212" s="13"/>
      <c r="G212" s="20">
        <f>SUM(G174:G211)</f>
        <v>0</v>
      </c>
      <c r="H212" s="13"/>
      <c r="I212" s="20">
        <f>SUM(I174:I211)</f>
        <v>0</v>
      </c>
      <c r="J212" s="13"/>
      <c r="K212" s="20">
        <f>SUM(K174:K211)</f>
        <v>0</v>
      </c>
      <c r="L212" s="13"/>
      <c r="M212" s="20">
        <f>SUM(M174:M211)</f>
        <v>0</v>
      </c>
      <c r="N212" s="13"/>
      <c r="O212" s="18"/>
    </row>
    <row r="213" spans="1:16" s="6" customFormat="1" ht="12.75" customHeight="1" x14ac:dyDescent="0.2">
      <c r="A213" s="16"/>
      <c r="B213" s="12"/>
      <c r="D213" s="22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8"/>
    </row>
    <row r="214" spans="1:16" s="6" customFormat="1" ht="12.75" customHeight="1" x14ac:dyDescent="0.2">
      <c r="A214" s="16"/>
      <c r="B214" s="12"/>
      <c r="D214" s="6" t="s">
        <v>311</v>
      </c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8"/>
    </row>
    <row r="215" spans="1:16" s="6" customFormat="1" ht="12.75" customHeight="1" x14ac:dyDescent="0.2">
      <c r="A215" s="16"/>
      <c r="B215" s="12">
        <v>100</v>
      </c>
      <c r="D215" s="6" t="s">
        <v>201</v>
      </c>
      <c r="E215" s="13">
        <v>458</v>
      </c>
      <c r="F215" s="13"/>
      <c r="G215" s="13"/>
      <c r="H215" s="13"/>
      <c r="I215" s="13"/>
      <c r="J215" s="13"/>
      <c r="K215" s="13"/>
      <c r="L215" s="13"/>
      <c r="M215" s="13"/>
      <c r="N215" s="13"/>
      <c r="O215" s="17"/>
      <c r="P215" s="1"/>
    </row>
    <row r="216" spans="1:16" ht="12.75" customHeight="1" x14ac:dyDescent="0.2">
      <c r="A216" s="16"/>
      <c r="C216" s="6"/>
      <c r="D216" s="6" t="s">
        <v>202</v>
      </c>
      <c r="F216" s="13">
        <v>287298.3226607042</v>
      </c>
      <c r="H216" s="13"/>
      <c r="J216" s="13"/>
      <c r="L216" s="13">
        <f>F216*(1+$O$8)</f>
        <v>307409.20524695353</v>
      </c>
      <c r="O216" s="18"/>
      <c r="P216" s="54"/>
    </row>
    <row r="217" spans="1:16" ht="12.75" customHeight="1" x14ac:dyDescent="0.2">
      <c r="A217" s="16"/>
      <c r="C217" s="6"/>
      <c r="D217" s="6" t="s">
        <v>203</v>
      </c>
      <c r="F217" s="13">
        <v>226972.65950483253</v>
      </c>
      <c r="H217" s="13"/>
      <c r="J217" s="13"/>
      <c r="L217" s="13">
        <f t="shared" ref="L217:L245" si="12">F217*(1+$O$8)</f>
        <v>242860.74567017081</v>
      </c>
      <c r="O217" s="18"/>
      <c r="P217" s="54"/>
    </row>
    <row r="218" spans="1:16" ht="12.75" customHeight="1" x14ac:dyDescent="0.2">
      <c r="A218" s="16"/>
      <c r="D218" s="6" t="s">
        <v>204</v>
      </c>
      <c r="F218" s="13">
        <v>217404.04648352694</v>
      </c>
      <c r="H218" s="13"/>
      <c r="J218" s="13"/>
      <c r="L218" s="13">
        <f t="shared" si="12"/>
        <v>232622.32973737383</v>
      </c>
      <c r="O218" s="18"/>
      <c r="P218" s="13"/>
    </row>
    <row r="219" spans="1:16" ht="12.75" customHeight="1" x14ac:dyDescent="0.2">
      <c r="A219" s="16"/>
      <c r="D219" s="6" t="s">
        <v>205</v>
      </c>
      <c r="F219" s="13">
        <v>202399.86941482825</v>
      </c>
      <c r="H219" s="13"/>
      <c r="J219" s="13"/>
      <c r="L219" s="13">
        <f t="shared" si="12"/>
        <v>216567.86027386624</v>
      </c>
      <c r="O219" s="18"/>
      <c r="P219" s="54"/>
    </row>
    <row r="220" spans="1:16" ht="12.75" customHeight="1" x14ac:dyDescent="0.2">
      <c r="A220" s="16"/>
      <c r="D220" s="6" t="s">
        <v>206</v>
      </c>
      <c r="F220" s="13">
        <v>198858.85450642693</v>
      </c>
      <c r="H220" s="13"/>
      <c r="J220" s="13"/>
      <c r="L220" s="13">
        <f t="shared" si="12"/>
        <v>212778.97432187683</v>
      </c>
      <c r="O220" s="18"/>
      <c r="P220" s="54"/>
    </row>
    <row r="221" spans="1:16" ht="12.75" customHeight="1" x14ac:dyDescent="0.2">
      <c r="A221" s="16"/>
      <c r="D221" s="6" t="s">
        <v>207</v>
      </c>
      <c r="F221" s="13">
        <v>198390.01947332447</v>
      </c>
      <c r="H221" s="13"/>
      <c r="J221" s="13"/>
      <c r="L221" s="13">
        <f t="shared" si="12"/>
        <v>212277.32083645719</v>
      </c>
      <c r="O221" s="18"/>
      <c r="P221" s="54"/>
    </row>
    <row r="222" spans="1:16" ht="12.75" customHeight="1" x14ac:dyDescent="0.2">
      <c r="A222" s="16"/>
      <c r="D222" s="6" t="s">
        <v>208</v>
      </c>
      <c r="F222" s="13">
        <v>197941.56857209603</v>
      </c>
      <c r="H222" s="13"/>
      <c r="J222" s="13"/>
      <c r="L222" s="13">
        <f t="shared" si="12"/>
        <v>211797.47837214277</v>
      </c>
      <c r="O222" s="18"/>
      <c r="P222" s="54"/>
    </row>
    <row r="223" spans="1:16" ht="12.75" customHeight="1" x14ac:dyDescent="0.2">
      <c r="A223" s="16"/>
      <c r="D223" s="6" t="s">
        <v>209</v>
      </c>
      <c r="F223" s="13">
        <v>182721.01620668921</v>
      </c>
      <c r="H223" s="13"/>
      <c r="J223" s="13"/>
      <c r="L223" s="13">
        <f t="shared" si="12"/>
        <v>195511.48734115745</v>
      </c>
      <c r="O223" s="18"/>
      <c r="P223" s="54"/>
    </row>
    <row r="224" spans="1:16" ht="12.75" customHeight="1" x14ac:dyDescent="0.2">
      <c r="A224" s="16"/>
      <c r="D224" s="6" t="s">
        <v>210</v>
      </c>
      <c r="F224" s="13">
        <v>175153.56514636063</v>
      </c>
      <c r="H224" s="13"/>
      <c r="J224" s="13"/>
      <c r="L224" s="13">
        <f t="shared" si="12"/>
        <v>187414.31470660589</v>
      </c>
      <c r="O224" s="18"/>
      <c r="P224" s="54"/>
    </row>
    <row r="225" spans="1:20" ht="12.75" customHeight="1" x14ac:dyDescent="0.2">
      <c r="A225" s="16"/>
      <c r="D225" s="6" t="s">
        <v>211</v>
      </c>
      <c r="F225" s="13">
        <v>165009.82612318633</v>
      </c>
      <c r="H225" s="13"/>
      <c r="J225" s="13"/>
      <c r="L225" s="13">
        <f t="shared" si="12"/>
        <v>176560.51395180938</v>
      </c>
      <c r="O225" s="18"/>
      <c r="P225" s="54"/>
    </row>
    <row r="226" spans="1:20" ht="12.75" customHeight="1" x14ac:dyDescent="0.2">
      <c r="A226" s="16"/>
      <c r="D226" s="6" t="s">
        <v>212</v>
      </c>
      <c r="F226" s="13">
        <v>158798.21133629829</v>
      </c>
      <c r="H226" s="13"/>
      <c r="J226" s="13"/>
      <c r="L226" s="13">
        <f t="shared" si="12"/>
        <v>169914.08612983918</v>
      </c>
      <c r="O226" s="18"/>
      <c r="P226" s="54"/>
    </row>
    <row r="227" spans="1:20" ht="12.75" customHeight="1" x14ac:dyDescent="0.2">
      <c r="A227" s="16"/>
      <c r="D227" s="6" t="s">
        <v>213</v>
      </c>
      <c r="F227" s="13">
        <v>152106.25315417474</v>
      </c>
      <c r="H227" s="13"/>
      <c r="J227" s="13"/>
      <c r="L227" s="13">
        <f t="shared" si="12"/>
        <v>162753.690874967</v>
      </c>
      <c r="O227" s="18"/>
      <c r="P227" s="54"/>
    </row>
    <row r="228" spans="1:20" ht="12.75" customHeight="1" x14ac:dyDescent="0.2">
      <c r="A228" s="16"/>
      <c r="C228" s="6"/>
      <c r="D228" s="6" t="s">
        <v>214</v>
      </c>
      <c r="F228" s="13">
        <v>147716.52364392899</v>
      </c>
      <c r="H228" s="13"/>
      <c r="J228" s="13"/>
      <c r="L228" s="13">
        <f t="shared" si="12"/>
        <v>158056.68029900402</v>
      </c>
      <c r="O228" s="18"/>
      <c r="P228" s="54"/>
    </row>
    <row r="229" spans="1:20" ht="12.75" customHeight="1" x14ac:dyDescent="0.2">
      <c r="A229" s="16"/>
      <c r="D229" s="6" t="s">
        <v>215</v>
      </c>
      <c r="F229" s="13">
        <v>142227.36813213921</v>
      </c>
      <c r="H229" s="13"/>
      <c r="J229" s="13"/>
      <c r="L229" s="13">
        <f t="shared" si="12"/>
        <v>152183.28390138896</v>
      </c>
      <c r="O229" s="18"/>
      <c r="P229" s="54"/>
    </row>
    <row r="230" spans="1:20" ht="12.75" customHeight="1" x14ac:dyDescent="0.2">
      <c r="A230" s="16"/>
      <c r="D230" s="6" t="s">
        <v>216</v>
      </c>
      <c r="F230" s="13">
        <v>137074.04354668874</v>
      </c>
      <c r="H230" s="13"/>
      <c r="J230" s="13"/>
      <c r="L230" s="13">
        <f t="shared" si="12"/>
        <v>146669.22659495697</v>
      </c>
      <c r="O230" s="18"/>
      <c r="P230" s="54"/>
    </row>
    <row r="231" spans="1:20" ht="12.75" customHeight="1" x14ac:dyDescent="0.2">
      <c r="A231" s="16"/>
      <c r="D231" s="6" t="s">
        <v>217</v>
      </c>
      <c r="F231" s="13">
        <v>131765.49002146677</v>
      </c>
      <c r="H231" s="13"/>
      <c r="J231" s="13"/>
      <c r="L231" s="13">
        <f t="shared" si="12"/>
        <v>140989.07432296945</v>
      </c>
      <c r="O231" s="18"/>
      <c r="P231" s="54"/>
    </row>
    <row r="232" spans="1:20" ht="12.75" customHeight="1" x14ac:dyDescent="0.2">
      <c r="A232" s="16"/>
      <c r="D232" s="6" t="s">
        <v>218</v>
      </c>
      <c r="F232" s="13">
        <v>128784.0331612226</v>
      </c>
      <c r="H232" s="13"/>
      <c r="J232" s="13"/>
      <c r="L232" s="13">
        <f t="shared" si="12"/>
        <v>137798.91548250819</v>
      </c>
      <c r="O232" s="18"/>
      <c r="P232" s="54"/>
      <c r="Q232" s="13"/>
      <c r="T232" s="28"/>
    </row>
    <row r="233" spans="1:20" ht="12.75" customHeight="1" x14ac:dyDescent="0.2">
      <c r="A233" s="16"/>
      <c r="D233" s="6" t="s">
        <v>219</v>
      </c>
      <c r="F233" s="13">
        <v>119586.42165778062</v>
      </c>
      <c r="H233" s="13"/>
      <c r="J233" s="13"/>
      <c r="L233" s="13">
        <f t="shared" si="12"/>
        <v>127957.47117382527</v>
      </c>
      <c r="O233" s="18"/>
      <c r="P233" s="54"/>
    </row>
    <row r="234" spans="1:20" ht="12.75" customHeight="1" x14ac:dyDescent="0.2">
      <c r="A234" s="16"/>
      <c r="D234" s="6" t="s">
        <v>220</v>
      </c>
      <c r="F234" s="13">
        <v>116809.8116946551</v>
      </c>
      <c r="H234" s="13"/>
      <c r="J234" s="13"/>
      <c r="L234" s="13">
        <f t="shared" si="12"/>
        <v>124986.49851328097</v>
      </c>
      <c r="O234" s="18"/>
      <c r="P234" s="54"/>
    </row>
    <row r="235" spans="1:20" ht="12.75" customHeight="1" x14ac:dyDescent="0.2">
      <c r="A235" s="16"/>
      <c r="D235" s="6" t="s">
        <v>221</v>
      </c>
      <c r="F235" s="13">
        <v>97928.264798005825</v>
      </c>
      <c r="H235" s="13"/>
      <c r="J235" s="13"/>
      <c r="L235" s="13">
        <f t="shared" si="12"/>
        <v>104783.24333386624</v>
      </c>
      <c r="O235" s="18"/>
      <c r="P235" s="54"/>
    </row>
    <row r="236" spans="1:20" ht="12.75" customHeight="1" x14ac:dyDescent="0.2">
      <c r="A236" s="16"/>
      <c r="D236" s="6" t="s">
        <v>222</v>
      </c>
      <c r="F236" s="13">
        <v>97111.46025725342</v>
      </c>
      <c r="H236" s="13"/>
      <c r="J236" s="13"/>
      <c r="L236" s="13">
        <f t="shared" si="12"/>
        <v>103909.26247526116</v>
      </c>
      <c r="O236" s="18"/>
      <c r="P236" s="54"/>
    </row>
    <row r="237" spans="1:20" ht="12.75" customHeight="1" x14ac:dyDescent="0.2">
      <c r="A237" s="16"/>
      <c r="D237" s="6" t="s">
        <v>223</v>
      </c>
      <c r="F237" s="13">
        <v>96275.710850418604</v>
      </c>
      <c r="H237" s="13"/>
      <c r="J237" s="13"/>
      <c r="L237" s="13">
        <f t="shared" si="12"/>
        <v>103015.01060994792</v>
      </c>
      <c r="O237" s="18"/>
      <c r="P237" s="54"/>
      <c r="Q237" s="13"/>
      <c r="T237" s="28"/>
    </row>
    <row r="238" spans="1:20" ht="12.75" customHeight="1" x14ac:dyDescent="0.2">
      <c r="A238" s="16"/>
      <c r="D238" s="6" t="s">
        <v>224</v>
      </c>
      <c r="F238" s="13">
        <v>91617.838451322663</v>
      </c>
      <c r="H238" s="13"/>
      <c r="J238" s="13"/>
      <c r="L238" s="13">
        <f t="shared" si="12"/>
        <v>98031.087142915261</v>
      </c>
      <c r="O238" s="18"/>
      <c r="P238" s="54"/>
      <c r="Q238" s="13"/>
      <c r="T238" s="28"/>
    </row>
    <row r="239" spans="1:20" ht="12.75" customHeight="1" x14ac:dyDescent="0.2">
      <c r="A239" s="16"/>
      <c r="D239" s="6" t="s">
        <v>57</v>
      </c>
      <c r="F239" s="13">
        <v>85662.871091979876</v>
      </c>
      <c r="H239" s="13"/>
      <c r="J239" s="13"/>
      <c r="L239" s="13">
        <f t="shared" si="12"/>
        <v>91659.272068418475</v>
      </c>
      <c r="O239" s="18"/>
      <c r="P239" s="54"/>
      <c r="Q239" s="13"/>
      <c r="T239" s="28"/>
    </row>
    <row r="240" spans="1:20" ht="12.75" customHeight="1" x14ac:dyDescent="0.2">
      <c r="A240" s="16"/>
      <c r="B240" s="59"/>
      <c r="D240" s="6" t="s">
        <v>225</v>
      </c>
      <c r="F240" s="13">
        <v>84600.495478254568</v>
      </c>
      <c r="H240" s="13"/>
      <c r="J240" s="13"/>
      <c r="L240" s="13">
        <f t="shared" si="12"/>
        <v>90522.5301617324</v>
      </c>
      <c r="O240" s="18"/>
      <c r="P240" s="54"/>
      <c r="Q240" s="13"/>
      <c r="T240" s="28"/>
    </row>
    <row r="241" spans="1:20" ht="12.75" customHeight="1" x14ac:dyDescent="0.2">
      <c r="A241" s="16"/>
      <c r="B241" s="26"/>
      <c r="D241" s="17" t="s">
        <v>89</v>
      </c>
      <c r="F241" s="13">
        <v>65904.510000000009</v>
      </c>
      <c r="H241" s="13"/>
      <c r="J241" s="13"/>
      <c r="L241" s="13">
        <f t="shared" si="12"/>
        <v>70517.825700000016</v>
      </c>
      <c r="O241" s="18"/>
      <c r="P241" s="54"/>
      <c r="Q241" s="13"/>
      <c r="T241" s="28"/>
    </row>
    <row r="242" spans="1:20" ht="12.75" customHeight="1" x14ac:dyDescent="0.2">
      <c r="A242" s="16"/>
      <c r="B242" s="26"/>
      <c r="D242" s="17" t="s">
        <v>133</v>
      </c>
      <c r="F242" s="13">
        <v>56335.5</v>
      </c>
      <c r="H242" s="13"/>
      <c r="J242" s="13"/>
      <c r="L242" s="13">
        <f t="shared" si="12"/>
        <v>60278.985000000001</v>
      </c>
      <c r="O242" s="18"/>
      <c r="P242" s="54"/>
      <c r="Q242" s="13"/>
      <c r="T242" s="28"/>
    </row>
    <row r="243" spans="1:20" ht="12.75" customHeight="1" x14ac:dyDescent="0.2">
      <c r="A243" s="16"/>
      <c r="B243" s="26"/>
      <c r="D243" s="17" t="s">
        <v>145</v>
      </c>
      <c r="F243" s="13">
        <v>50081.350000000006</v>
      </c>
      <c r="H243" s="13"/>
      <c r="J243" s="13"/>
      <c r="L243" s="13">
        <f t="shared" si="12"/>
        <v>53587.044500000011</v>
      </c>
      <c r="O243" s="18"/>
      <c r="P243" s="54"/>
      <c r="Q243" s="13"/>
      <c r="T243" s="28"/>
    </row>
    <row r="244" spans="1:20" ht="12.75" customHeight="1" x14ac:dyDescent="0.2">
      <c r="A244" s="16"/>
      <c r="B244" s="26"/>
      <c r="D244" s="17" t="s">
        <v>149</v>
      </c>
      <c r="F244" s="13">
        <v>48155.350000000006</v>
      </c>
      <c r="H244" s="13"/>
      <c r="J244" s="13"/>
      <c r="L244" s="13">
        <f t="shared" si="12"/>
        <v>51526.224500000011</v>
      </c>
      <c r="O244" s="18"/>
      <c r="P244" s="54"/>
      <c r="Q244" s="13"/>
      <c r="T244" s="28"/>
    </row>
    <row r="245" spans="1:20" ht="12.75" customHeight="1" x14ac:dyDescent="0.2">
      <c r="A245" s="16"/>
      <c r="B245" s="26"/>
      <c r="D245" s="17" t="s">
        <v>150</v>
      </c>
      <c r="F245" s="13">
        <v>48155.350000000006</v>
      </c>
      <c r="H245" s="13"/>
      <c r="J245" s="13"/>
      <c r="L245" s="13">
        <f t="shared" si="12"/>
        <v>51526.224500000011</v>
      </c>
      <c r="O245" s="18"/>
      <c r="P245" s="54"/>
      <c r="Q245" s="13"/>
      <c r="T245" s="28"/>
    </row>
    <row r="246" spans="1:20" ht="12.75" customHeight="1" x14ac:dyDescent="0.2">
      <c r="A246" s="16"/>
      <c r="B246" s="12">
        <v>101</v>
      </c>
      <c r="D246" s="6" t="s">
        <v>296</v>
      </c>
      <c r="E246" s="13">
        <v>2681</v>
      </c>
      <c r="H246" s="13"/>
      <c r="J246" s="13"/>
      <c r="O246" s="18"/>
      <c r="P246" s="1"/>
      <c r="Q246" s="13"/>
      <c r="T246" s="28"/>
    </row>
    <row r="247" spans="1:20" ht="12.75" customHeight="1" x14ac:dyDescent="0.2">
      <c r="A247" s="16"/>
      <c r="D247" s="6" t="s">
        <v>226</v>
      </c>
      <c r="F247" s="13">
        <v>245385.22782624135</v>
      </c>
      <c r="H247" s="13"/>
      <c r="J247" s="13"/>
      <c r="L247" s="13">
        <f>F247*(1+$O$8)</f>
        <v>262562.19377407827</v>
      </c>
      <c r="O247" s="18"/>
      <c r="P247" s="54"/>
      <c r="Q247" s="13"/>
      <c r="T247" s="28"/>
    </row>
    <row r="248" spans="1:20" ht="12.75" customHeight="1" x14ac:dyDescent="0.2">
      <c r="A248" s="16"/>
      <c r="D248" s="6" t="s">
        <v>227</v>
      </c>
      <c r="F248" s="13">
        <v>175153.56514636063</v>
      </c>
      <c r="H248" s="13"/>
      <c r="J248" s="13"/>
      <c r="L248" s="13">
        <f t="shared" ref="L248:L269" si="13">F248*(1+$O$8)</f>
        <v>187414.31470660589</v>
      </c>
      <c r="O248" s="18"/>
      <c r="P248" s="54"/>
      <c r="Q248" s="13"/>
      <c r="T248" s="28"/>
    </row>
    <row r="249" spans="1:20" ht="12.75" customHeight="1" x14ac:dyDescent="0.2">
      <c r="A249" s="16"/>
      <c r="D249" s="6" t="s">
        <v>228</v>
      </c>
      <c r="F249" s="13">
        <v>183605.23317213473</v>
      </c>
      <c r="H249" s="13"/>
      <c r="J249" s="13"/>
      <c r="L249" s="13">
        <f t="shared" si="13"/>
        <v>196457.59949418416</v>
      </c>
      <c r="O249" s="18"/>
      <c r="P249" s="54"/>
    </row>
    <row r="250" spans="1:20" ht="12.75" customHeight="1" x14ac:dyDescent="0.2">
      <c r="A250" s="16"/>
      <c r="D250" s="6" t="s">
        <v>229</v>
      </c>
      <c r="F250" s="13">
        <v>163782.61206260481</v>
      </c>
      <c r="H250" s="13"/>
      <c r="J250" s="13"/>
      <c r="L250" s="13">
        <f t="shared" si="13"/>
        <v>175247.39490698715</v>
      </c>
      <c r="O250" s="18"/>
      <c r="P250" s="54"/>
    </row>
    <row r="251" spans="1:20" ht="12.75" customHeight="1" x14ac:dyDescent="0.2">
      <c r="A251" s="16"/>
      <c r="D251" s="6" t="s">
        <v>230</v>
      </c>
      <c r="F251" s="13">
        <v>159963.01887195662</v>
      </c>
      <c r="H251" s="13"/>
      <c r="J251" s="13"/>
      <c r="L251" s="13">
        <f t="shared" si="13"/>
        <v>171160.4301929936</v>
      </c>
      <c r="O251" s="18"/>
      <c r="P251" s="54"/>
    </row>
    <row r="252" spans="1:20" ht="12.75" customHeight="1" x14ac:dyDescent="0.2">
      <c r="A252" s="16"/>
      <c r="D252" s="6" t="s">
        <v>231</v>
      </c>
      <c r="F252" s="13">
        <v>159963.01887195662</v>
      </c>
      <c r="H252" s="13"/>
      <c r="J252" s="13"/>
      <c r="L252" s="13">
        <f t="shared" si="13"/>
        <v>171160.4301929936</v>
      </c>
      <c r="O252" s="18"/>
      <c r="P252" s="54"/>
    </row>
    <row r="253" spans="1:20" ht="12.75" customHeight="1" x14ac:dyDescent="0.2">
      <c r="A253" s="16"/>
      <c r="D253" s="6" t="s">
        <v>232</v>
      </c>
      <c r="F253" s="13">
        <v>145319.932139312</v>
      </c>
      <c r="H253" s="13"/>
      <c r="J253" s="13"/>
      <c r="L253" s="13">
        <f t="shared" si="13"/>
        <v>155492.32738906387</v>
      </c>
      <c r="O253" s="18"/>
      <c r="P253" s="54"/>
    </row>
    <row r="254" spans="1:20" ht="12.75" customHeight="1" x14ac:dyDescent="0.2">
      <c r="A254" s="16"/>
      <c r="D254" s="6" t="s">
        <v>233</v>
      </c>
      <c r="F254" s="13">
        <v>140204.55300662448</v>
      </c>
      <c r="H254" s="13"/>
      <c r="J254" s="13"/>
      <c r="L254" s="13">
        <f t="shared" si="13"/>
        <v>150018.87171708822</v>
      </c>
      <c r="O254" s="18"/>
      <c r="P254" s="54"/>
      <c r="Q254" s="13"/>
      <c r="T254" s="28"/>
    </row>
    <row r="255" spans="1:20" ht="12.75" customHeight="1" x14ac:dyDescent="0.2">
      <c r="A255" s="16"/>
      <c r="D255" s="6" t="s">
        <v>234</v>
      </c>
      <c r="F255" s="13">
        <v>131554.2803631846</v>
      </c>
      <c r="H255" s="13"/>
      <c r="J255" s="13"/>
      <c r="L255" s="13">
        <f t="shared" si="13"/>
        <v>140763.07998860753</v>
      </c>
      <c r="O255" s="18"/>
      <c r="P255" s="54"/>
      <c r="Q255" s="13"/>
      <c r="T255" s="28"/>
    </row>
    <row r="256" spans="1:20" ht="12.75" customHeight="1" x14ac:dyDescent="0.2">
      <c r="A256" s="16"/>
      <c r="D256" s="6" t="s">
        <v>235</v>
      </c>
      <c r="F256" s="13">
        <v>131554.2803631846</v>
      </c>
      <c r="H256" s="13"/>
      <c r="J256" s="13"/>
      <c r="L256" s="13">
        <f t="shared" si="13"/>
        <v>140763.07998860753</v>
      </c>
      <c r="O256" s="18"/>
      <c r="P256" s="54"/>
    </row>
    <row r="257" spans="1:16" ht="12.75" customHeight="1" x14ac:dyDescent="0.2">
      <c r="A257" s="16"/>
      <c r="D257" s="6" t="s">
        <v>237</v>
      </c>
      <c r="F257" s="13">
        <v>121992.42651239093</v>
      </c>
      <c r="H257" s="13"/>
      <c r="J257" s="13"/>
      <c r="L257" s="13">
        <f t="shared" si="13"/>
        <v>130531.8963682583</v>
      </c>
      <c r="O257" s="18"/>
      <c r="P257" s="54"/>
    </row>
    <row r="258" spans="1:16" ht="12.75" customHeight="1" x14ac:dyDescent="0.2">
      <c r="A258" s="16"/>
      <c r="D258" s="6" t="s">
        <v>236</v>
      </c>
      <c r="F258" s="13">
        <v>121992.25882221194</v>
      </c>
      <c r="H258" s="13"/>
      <c r="J258" s="13"/>
      <c r="L258" s="13">
        <f t="shared" si="13"/>
        <v>130531.71693976677</v>
      </c>
      <c r="O258" s="18"/>
      <c r="P258" s="54"/>
    </row>
    <row r="259" spans="1:16" ht="12.75" customHeight="1" x14ac:dyDescent="0.2">
      <c r="A259" s="16"/>
      <c r="D259" s="6" t="s">
        <v>238</v>
      </c>
      <c r="F259" s="13">
        <v>121917.27433710391</v>
      </c>
      <c r="H259" s="13"/>
      <c r="J259" s="13"/>
      <c r="L259" s="13">
        <f t="shared" si="13"/>
        <v>130451.48354070119</v>
      </c>
      <c r="O259" s="18"/>
      <c r="P259" s="54"/>
    </row>
    <row r="260" spans="1:16" ht="12.75" customHeight="1" x14ac:dyDescent="0.2">
      <c r="A260" s="16"/>
      <c r="D260" s="6" t="s">
        <v>239</v>
      </c>
      <c r="F260" s="13">
        <v>114702.26718001174</v>
      </c>
      <c r="H260" s="13"/>
      <c r="J260" s="13"/>
      <c r="L260" s="13">
        <f t="shared" si="13"/>
        <v>122731.42588261257</v>
      </c>
      <c r="O260" s="18"/>
      <c r="P260" s="54"/>
    </row>
    <row r="261" spans="1:16" ht="12.75" customHeight="1" x14ac:dyDescent="0.2">
      <c r="A261" s="16"/>
      <c r="D261" s="6" t="s">
        <v>240</v>
      </c>
      <c r="F261" s="13">
        <v>108381.07508540698</v>
      </c>
      <c r="H261" s="13"/>
      <c r="J261" s="13"/>
      <c r="L261" s="13">
        <f t="shared" si="13"/>
        <v>115967.75034138547</v>
      </c>
      <c r="O261" s="18"/>
      <c r="P261" s="54"/>
    </row>
    <row r="262" spans="1:16" ht="12.75" customHeight="1" x14ac:dyDescent="0.2">
      <c r="A262" s="16"/>
      <c r="D262" s="6" t="s">
        <v>241</v>
      </c>
      <c r="F262" s="13">
        <v>105345.19352493815</v>
      </c>
      <c r="H262" s="13"/>
      <c r="J262" s="13"/>
      <c r="L262" s="13">
        <f t="shared" si="13"/>
        <v>112719.35707168383</v>
      </c>
      <c r="O262" s="18"/>
      <c r="P262" s="54"/>
    </row>
    <row r="263" spans="1:16" ht="12.75" customHeight="1" x14ac:dyDescent="0.2">
      <c r="A263" s="16"/>
      <c r="D263" s="6" t="s">
        <v>242</v>
      </c>
      <c r="F263" s="13">
        <v>101824.43170756313</v>
      </c>
      <c r="H263" s="13"/>
      <c r="J263" s="13"/>
      <c r="L263" s="13">
        <f t="shared" si="13"/>
        <v>108952.14192709255</v>
      </c>
      <c r="O263" s="18"/>
      <c r="P263" s="54"/>
    </row>
    <row r="264" spans="1:16" ht="12.75" customHeight="1" x14ac:dyDescent="0.2">
      <c r="A264" s="16"/>
      <c r="D264" s="6" t="s">
        <v>243</v>
      </c>
      <c r="F264" s="13">
        <v>82268.477991395644</v>
      </c>
      <c r="H264" s="13"/>
      <c r="J264" s="13"/>
      <c r="L264" s="13">
        <f t="shared" si="13"/>
        <v>88027.271450793342</v>
      </c>
      <c r="O264" s="18"/>
      <c r="P264" s="54"/>
    </row>
    <row r="265" spans="1:16" ht="12.75" customHeight="1" x14ac:dyDescent="0.2">
      <c r="A265" s="16"/>
      <c r="D265" s="6" t="s">
        <v>244</v>
      </c>
      <c r="F265" s="13">
        <v>75318.877317523351</v>
      </c>
      <c r="H265" s="13"/>
      <c r="J265" s="13"/>
      <c r="L265" s="13">
        <f t="shared" si="13"/>
        <v>80591.198729749987</v>
      </c>
      <c r="O265" s="18"/>
      <c r="P265" s="54"/>
    </row>
    <row r="266" spans="1:16" ht="12.75" customHeight="1" x14ac:dyDescent="0.2">
      <c r="A266" s="16"/>
      <c r="D266" s="6" t="s">
        <v>245</v>
      </c>
      <c r="F266" s="13">
        <v>68835.757329147789</v>
      </c>
      <c r="H266" s="13"/>
      <c r="J266" s="13"/>
      <c r="L266" s="13">
        <f t="shared" si="13"/>
        <v>73654.260342188136</v>
      </c>
      <c r="O266" s="18"/>
      <c r="P266" s="54"/>
    </row>
    <row r="267" spans="1:16" ht="12.75" customHeight="1" x14ac:dyDescent="0.2">
      <c r="A267" s="16"/>
      <c r="D267" s="6" t="s">
        <v>246</v>
      </c>
      <c r="F267" s="13">
        <v>66628.214087568165</v>
      </c>
      <c r="H267" s="13"/>
      <c r="J267" s="13"/>
      <c r="L267" s="13">
        <f t="shared" si="13"/>
        <v>71292.18907369794</v>
      </c>
      <c r="O267" s="18"/>
      <c r="P267" s="54"/>
    </row>
    <row r="268" spans="1:16" ht="12.75" customHeight="1" x14ac:dyDescent="0.2">
      <c r="A268" s="16"/>
      <c r="D268" s="6" t="s">
        <v>247</v>
      </c>
      <c r="F268" s="13">
        <v>53716.852372592271</v>
      </c>
      <c r="H268" s="13"/>
      <c r="J268" s="13"/>
      <c r="L268" s="13">
        <f t="shared" si="13"/>
        <v>57477.032038673737</v>
      </c>
      <c r="O268" s="18"/>
      <c r="P268" s="54"/>
    </row>
    <row r="269" spans="1:16" ht="12.75" customHeight="1" x14ac:dyDescent="0.2">
      <c r="A269" s="16"/>
      <c r="B269" s="26"/>
      <c r="D269" s="17" t="s">
        <v>148</v>
      </c>
      <c r="F269" s="13">
        <v>48155.350000000006</v>
      </c>
      <c r="H269" s="13"/>
      <c r="J269" s="13"/>
      <c r="L269" s="13">
        <f t="shared" si="13"/>
        <v>51526.224500000011</v>
      </c>
      <c r="O269" s="18"/>
      <c r="P269" s="54"/>
    </row>
    <row r="270" spans="1:16" ht="12.75" customHeight="1" x14ac:dyDescent="0.2">
      <c r="B270" s="12">
        <v>102</v>
      </c>
      <c r="D270" s="6" t="s">
        <v>248</v>
      </c>
      <c r="E270" s="13">
        <v>1643</v>
      </c>
      <c r="H270" s="13"/>
      <c r="J270" s="13"/>
      <c r="O270" s="18"/>
      <c r="P270" s="54"/>
    </row>
    <row r="271" spans="1:16" ht="12.75" customHeight="1" x14ac:dyDescent="0.2">
      <c r="A271" s="16"/>
      <c r="D271" s="6" t="s">
        <v>249</v>
      </c>
      <c r="F271" s="13">
        <v>211632.79662657189</v>
      </c>
      <c r="H271" s="13"/>
      <c r="J271" s="13"/>
      <c r="L271" s="13">
        <f>F271*(1+$O$8)</f>
        <v>226447.09239043194</v>
      </c>
      <c r="O271" s="18"/>
      <c r="P271" s="54"/>
    </row>
    <row r="272" spans="1:16" ht="12.75" customHeight="1" x14ac:dyDescent="0.2">
      <c r="A272" s="16"/>
      <c r="D272" s="6" t="s">
        <v>250</v>
      </c>
      <c r="F272" s="13">
        <v>208023.10844841407</v>
      </c>
      <c r="H272" s="13"/>
      <c r="J272" s="13"/>
      <c r="L272" s="13">
        <f t="shared" ref="L272:L299" si="14">F272*(1+$O$8)</f>
        <v>222584.72603980306</v>
      </c>
      <c r="O272" s="18"/>
      <c r="P272" s="54"/>
    </row>
    <row r="273" spans="1:16" ht="12.75" customHeight="1" x14ac:dyDescent="0.2">
      <c r="A273" s="16"/>
      <c r="D273" s="6" t="s">
        <v>251</v>
      </c>
      <c r="F273" s="13">
        <v>201285.85683121803</v>
      </c>
      <c r="H273" s="13"/>
      <c r="J273" s="13"/>
      <c r="L273" s="13">
        <f t="shared" si="14"/>
        <v>215375.86680940329</v>
      </c>
      <c r="O273" s="18"/>
      <c r="P273" s="54"/>
    </row>
    <row r="274" spans="1:16" ht="12.75" customHeight="1" x14ac:dyDescent="0.2">
      <c r="A274" s="16"/>
      <c r="D274" s="6" t="s">
        <v>252</v>
      </c>
      <c r="F274" s="13">
        <v>174920.13248451715</v>
      </c>
      <c r="H274" s="13"/>
      <c r="J274" s="13"/>
      <c r="L274" s="13">
        <f t="shared" si="14"/>
        <v>187164.54175843336</v>
      </c>
      <c r="O274" s="18"/>
      <c r="P274" s="54"/>
    </row>
    <row r="275" spans="1:16" ht="12.75" customHeight="1" x14ac:dyDescent="0.2">
      <c r="A275" s="16"/>
      <c r="D275" s="6" t="s">
        <v>253</v>
      </c>
      <c r="F275" s="13">
        <v>165289.80154178647</v>
      </c>
      <c r="H275" s="13"/>
      <c r="J275" s="13"/>
      <c r="L275" s="13">
        <f t="shared" si="14"/>
        <v>176860.08764971152</v>
      </c>
      <c r="O275" s="18"/>
      <c r="P275" s="54"/>
    </row>
    <row r="276" spans="1:16" ht="12.75" customHeight="1" x14ac:dyDescent="0.2">
      <c r="A276" s="16"/>
      <c r="D276" s="6" t="s">
        <v>254</v>
      </c>
      <c r="F276" s="13">
        <v>154396.69486092942</v>
      </c>
      <c r="H276" s="13"/>
      <c r="J276" s="13"/>
      <c r="L276" s="13">
        <f t="shared" si="14"/>
        <v>165204.46350119449</v>
      </c>
      <c r="O276" s="18"/>
      <c r="P276" s="54"/>
    </row>
    <row r="277" spans="1:16" ht="12.75" customHeight="1" x14ac:dyDescent="0.2">
      <c r="A277" s="16"/>
      <c r="D277" s="6" t="s">
        <v>255</v>
      </c>
      <c r="F277" s="13">
        <v>133665.84346382602</v>
      </c>
      <c r="H277" s="13"/>
      <c r="J277" s="13"/>
      <c r="L277" s="13">
        <f t="shared" si="14"/>
        <v>143022.45250629386</v>
      </c>
      <c r="O277" s="18"/>
      <c r="P277" s="54"/>
    </row>
    <row r="278" spans="1:16" ht="12.75" customHeight="1" x14ac:dyDescent="0.2">
      <c r="A278" s="16"/>
      <c r="D278" s="6" t="s">
        <v>256</v>
      </c>
      <c r="F278" s="13">
        <v>132642.47184737603</v>
      </c>
      <c r="H278" s="13"/>
      <c r="J278" s="13"/>
      <c r="L278" s="13">
        <f t="shared" si="14"/>
        <v>141927.44487669237</v>
      </c>
      <c r="O278" s="18"/>
      <c r="P278" s="54"/>
    </row>
    <row r="279" spans="1:16" ht="12.75" customHeight="1" x14ac:dyDescent="0.2">
      <c r="A279" s="16"/>
      <c r="C279" s="6"/>
      <c r="D279" s="6" t="s">
        <v>257</v>
      </c>
      <c r="F279" s="13">
        <v>131753.13816476386</v>
      </c>
      <c r="H279" s="13"/>
      <c r="J279" s="13"/>
      <c r="L279" s="13">
        <f t="shared" si="14"/>
        <v>140975.85783629733</v>
      </c>
      <c r="O279" s="18"/>
      <c r="P279" s="54"/>
    </row>
    <row r="280" spans="1:16" ht="12.75" customHeight="1" x14ac:dyDescent="0.2">
      <c r="A280" s="16"/>
      <c r="D280" s="6" t="s">
        <v>258</v>
      </c>
      <c r="F280" s="13">
        <v>131096.87500402579</v>
      </c>
      <c r="H280" s="13"/>
      <c r="J280" s="13"/>
      <c r="L280" s="13">
        <f t="shared" si="14"/>
        <v>140273.6562543076</v>
      </c>
      <c r="O280" s="18"/>
      <c r="P280" s="54"/>
    </row>
    <row r="281" spans="1:16" ht="12.75" customHeight="1" x14ac:dyDescent="0.2">
      <c r="A281" s="16"/>
      <c r="D281" s="6" t="s">
        <v>259</v>
      </c>
      <c r="F281" s="13">
        <v>122404.67349030593</v>
      </c>
      <c r="H281" s="13"/>
      <c r="J281" s="13"/>
      <c r="L281" s="13">
        <f t="shared" si="14"/>
        <v>130973.00063462734</v>
      </c>
      <c r="O281" s="18"/>
      <c r="P281" s="54"/>
    </row>
    <row r="282" spans="1:16" ht="12.75" customHeight="1" x14ac:dyDescent="0.2">
      <c r="A282" s="16"/>
      <c r="D282" s="6" t="s">
        <v>261</v>
      </c>
      <c r="F282" s="13">
        <v>114703.45862912988</v>
      </c>
      <c r="H282" s="13"/>
      <c r="J282" s="13"/>
      <c r="L282" s="13">
        <f t="shared" si="14"/>
        <v>122732.70073316898</v>
      </c>
      <c r="O282" s="18"/>
      <c r="P282" s="54"/>
    </row>
    <row r="283" spans="1:16" ht="12.75" customHeight="1" x14ac:dyDescent="0.2">
      <c r="A283" s="16"/>
      <c r="D283" s="6" t="s">
        <v>260</v>
      </c>
      <c r="F283" s="13">
        <v>114702.26718001174</v>
      </c>
      <c r="H283" s="13"/>
      <c r="J283" s="13"/>
      <c r="L283" s="13">
        <f t="shared" si="14"/>
        <v>122731.42588261257</v>
      </c>
      <c r="O283" s="18"/>
      <c r="P283" s="54"/>
    </row>
    <row r="284" spans="1:16" ht="12.75" customHeight="1" x14ac:dyDescent="0.2">
      <c r="A284" s="16"/>
      <c r="D284" s="6" t="s">
        <v>262</v>
      </c>
      <c r="F284" s="13">
        <v>109537.63767025311</v>
      </c>
      <c r="H284" s="13"/>
      <c r="J284" s="13"/>
      <c r="L284" s="13">
        <f t="shared" si="14"/>
        <v>117205.27230717083</v>
      </c>
      <c r="O284" s="18"/>
      <c r="P284" s="54"/>
    </row>
    <row r="285" spans="1:16" ht="12.75" customHeight="1" x14ac:dyDescent="0.2">
      <c r="A285" s="16"/>
      <c r="C285" s="6"/>
      <c r="D285" s="6" t="s">
        <v>263</v>
      </c>
      <c r="F285" s="13">
        <v>105344.20343853283</v>
      </c>
      <c r="H285" s="13"/>
      <c r="J285" s="13"/>
      <c r="L285" s="13">
        <f t="shared" si="14"/>
        <v>112718.29767923013</v>
      </c>
      <c r="O285" s="18"/>
      <c r="P285" s="54"/>
    </row>
    <row r="286" spans="1:16" ht="12.75" customHeight="1" x14ac:dyDescent="0.2">
      <c r="A286" s="16"/>
      <c r="D286" s="6" t="s">
        <v>264</v>
      </c>
      <c r="F286" s="13">
        <v>105343.73751551856</v>
      </c>
      <c r="H286" s="13"/>
      <c r="J286" s="13"/>
      <c r="L286" s="13">
        <f t="shared" si="14"/>
        <v>112717.79914160486</v>
      </c>
      <c r="O286" s="18"/>
      <c r="P286" s="54"/>
    </row>
    <row r="287" spans="1:16" ht="12.75" customHeight="1" x14ac:dyDescent="0.2">
      <c r="A287" s="16"/>
      <c r="D287" s="6" t="s">
        <v>265</v>
      </c>
      <c r="F287" s="13">
        <v>103968.32272574675</v>
      </c>
      <c r="H287" s="13"/>
      <c r="J287" s="13"/>
      <c r="L287" s="13">
        <f t="shared" si="14"/>
        <v>111246.10531654903</v>
      </c>
      <c r="O287" s="18"/>
      <c r="P287" s="54"/>
    </row>
    <row r="288" spans="1:16" ht="12.75" customHeight="1" x14ac:dyDescent="0.2">
      <c r="A288" s="16"/>
      <c r="C288" s="6"/>
      <c r="D288" s="6" t="s">
        <v>266</v>
      </c>
      <c r="F288" s="13">
        <v>101824.43170756313</v>
      </c>
      <c r="H288" s="13"/>
      <c r="J288" s="13"/>
      <c r="L288" s="13">
        <f t="shared" si="14"/>
        <v>108952.14192709255</v>
      </c>
      <c r="O288" s="18"/>
      <c r="P288" s="54"/>
    </row>
    <row r="289" spans="1:16" ht="12.75" customHeight="1" x14ac:dyDescent="0.2">
      <c r="A289" s="16"/>
      <c r="D289" s="6" t="s">
        <v>267</v>
      </c>
      <c r="F289" s="13">
        <v>97546.72966873704</v>
      </c>
      <c r="H289" s="13"/>
      <c r="J289" s="13"/>
      <c r="L289" s="13">
        <f t="shared" si="14"/>
        <v>104375.00074554863</v>
      </c>
      <c r="O289" s="18"/>
      <c r="P289" s="54"/>
    </row>
    <row r="290" spans="1:16" ht="12.75" customHeight="1" x14ac:dyDescent="0.2">
      <c r="A290" s="16"/>
      <c r="C290" s="6"/>
      <c r="D290" s="6" t="s">
        <v>268</v>
      </c>
      <c r="F290" s="13">
        <v>95636.711996450642</v>
      </c>
      <c r="H290" s="13"/>
      <c r="J290" s="13"/>
      <c r="L290" s="13">
        <f t="shared" si="14"/>
        <v>102331.28183620219</v>
      </c>
      <c r="O290" s="18"/>
      <c r="P290" s="54"/>
    </row>
    <row r="291" spans="1:16" ht="12.75" customHeight="1" x14ac:dyDescent="0.2">
      <c r="A291" s="16"/>
      <c r="D291" s="6" t="s">
        <v>269</v>
      </c>
      <c r="F291" s="13">
        <v>94882.845906468225</v>
      </c>
      <c r="H291" s="13"/>
      <c r="J291" s="13"/>
      <c r="L291" s="13">
        <f t="shared" si="14"/>
        <v>101524.64511992101</v>
      </c>
      <c r="O291" s="18"/>
      <c r="P291" s="54"/>
    </row>
    <row r="292" spans="1:16" ht="12.75" customHeight="1" x14ac:dyDescent="0.2">
      <c r="A292" s="16"/>
      <c r="D292" s="6" t="s">
        <v>270</v>
      </c>
      <c r="F292" s="13">
        <v>92003.490866159133</v>
      </c>
      <c r="H292" s="13"/>
      <c r="J292" s="13"/>
      <c r="L292" s="13">
        <f t="shared" si="14"/>
        <v>98443.735226790275</v>
      </c>
      <c r="O292" s="18"/>
      <c r="P292" s="54"/>
    </row>
    <row r="293" spans="1:16" ht="12.75" customHeight="1" x14ac:dyDescent="0.2">
      <c r="A293" s="16"/>
      <c r="D293" s="6" t="s">
        <v>271</v>
      </c>
      <c r="F293" s="13">
        <v>89562.968702702317</v>
      </c>
      <c r="H293" s="13"/>
      <c r="J293" s="13"/>
      <c r="L293" s="13">
        <f t="shared" si="14"/>
        <v>95832.376511891489</v>
      </c>
      <c r="O293" s="18"/>
      <c r="P293" s="54"/>
    </row>
    <row r="294" spans="1:16" ht="12.75" customHeight="1" x14ac:dyDescent="0.2">
      <c r="A294" s="16"/>
      <c r="D294" s="6" t="s">
        <v>272</v>
      </c>
      <c r="F294" s="13">
        <v>85548.959524608203</v>
      </c>
      <c r="H294" s="13"/>
      <c r="J294" s="13"/>
      <c r="L294" s="13">
        <f t="shared" si="14"/>
        <v>91537.386691330787</v>
      </c>
      <c r="O294" s="18"/>
      <c r="P294" s="54"/>
    </row>
    <row r="295" spans="1:16" ht="12.75" customHeight="1" x14ac:dyDescent="0.2">
      <c r="A295" s="16"/>
      <c r="C295" s="6"/>
      <c r="D295" s="6" t="s">
        <v>273</v>
      </c>
      <c r="F295" s="13">
        <v>70783.001050496838</v>
      </c>
      <c r="H295" s="13"/>
      <c r="J295" s="13"/>
      <c r="L295" s="13">
        <f t="shared" si="14"/>
        <v>75737.811124031621</v>
      </c>
      <c r="O295" s="18"/>
      <c r="P295" s="54"/>
    </row>
    <row r="296" spans="1:16" ht="12.75" customHeight="1" x14ac:dyDescent="0.2">
      <c r="A296" s="16"/>
      <c r="C296" s="6"/>
      <c r="D296" s="6" t="s">
        <v>274</v>
      </c>
      <c r="F296" s="13">
        <v>69789.559979721613</v>
      </c>
      <c r="H296" s="13"/>
      <c r="J296" s="13"/>
      <c r="L296" s="13">
        <f t="shared" si="14"/>
        <v>74674.829178302127</v>
      </c>
      <c r="O296" s="18"/>
      <c r="P296" s="54"/>
    </row>
    <row r="297" spans="1:16" ht="12.75" customHeight="1" x14ac:dyDescent="0.2">
      <c r="A297" s="16"/>
      <c r="D297" s="6" t="s">
        <v>275</v>
      </c>
      <c r="F297" s="13">
        <v>69789.559979721613</v>
      </c>
      <c r="H297" s="13"/>
      <c r="J297" s="13"/>
      <c r="L297" s="13">
        <f t="shared" si="14"/>
        <v>74674.829178302127</v>
      </c>
      <c r="O297" s="18"/>
      <c r="P297" s="54"/>
    </row>
    <row r="298" spans="1:16" ht="12.75" customHeight="1" x14ac:dyDescent="0.2">
      <c r="A298" s="16"/>
      <c r="D298" s="6" t="s">
        <v>276</v>
      </c>
      <c r="F298" s="13">
        <v>48474.175416452694</v>
      </c>
      <c r="H298" s="13"/>
      <c r="J298" s="13"/>
      <c r="L298" s="13">
        <f t="shared" si="14"/>
        <v>51867.367695604386</v>
      </c>
      <c r="O298" s="18"/>
      <c r="P298" s="54"/>
    </row>
    <row r="299" spans="1:16" ht="12.75" customHeight="1" x14ac:dyDescent="0.2">
      <c r="A299" s="16"/>
      <c r="D299" s="6" t="s">
        <v>277</v>
      </c>
      <c r="F299" s="13">
        <v>42416.275917918625</v>
      </c>
      <c r="H299" s="13"/>
      <c r="J299" s="13"/>
      <c r="L299" s="13">
        <f t="shared" si="14"/>
        <v>45385.415232172934</v>
      </c>
      <c r="P299" s="54"/>
    </row>
    <row r="300" spans="1:16" ht="12.75" customHeight="1" x14ac:dyDescent="0.2">
      <c r="A300" s="16"/>
      <c r="B300" s="12">
        <v>103</v>
      </c>
      <c r="D300" s="6" t="s">
        <v>278</v>
      </c>
      <c r="E300" s="13">
        <v>108</v>
      </c>
      <c r="H300" s="13"/>
      <c r="J300" s="13"/>
      <c r="P300" s="54"/>
    </row>
    <row r="301" spans="1:16" ht="12.75" customHeight="1" x14ac:dyDescent="0.2">
      <c r="A301" s="16"/>
      <c r="D301" s="6" t="s">
        <v>293</v>
      </c>
      <c r="F301" s="13">
        <v>164323.61186191154</v>
      </c>
      <c r="H301" s="13"/>
      <c r="J301" s="13"/>
      <c r="L301" s="13">
        <f>F301*(1+$O$8)</f>
        <v>175826.26469224537</v>
      </c>
      <c r="P301" s="54"/>
    </row>
    <row r="302" spans="1:16" ht="12.75" customHeight="1" x14ac:dyDescent="0.2">
      <c r="A302" s="16"/>
      <c r="D302" s="6" t="s">
        <v>295</v>
      </c>
      <c r="F302" s="13">
        <v>142890.39562525405</v>
      </c>
      <c r="H302" s="13"/>
      <c r="J302" s="13"/>
      <c r="L302" s="13">
        <f t="shared" ref="L302:L307" si="15">F302*(1+$O$8)</f>
        <v>152892.72331902184</v>
      </c>
      <c r="P302" s="54"/>
    </row>
    <row r="303" spans="1:16" ht="12.75" customHeight="1" x14ac:dyDescent="0.2">
      <c r="A303" s="16"/>
      <c r="D303" s="6" t="s">
        <v>294</v>
      </c>
      <c r="F303" s="13">
        <v>142890.39562525405</v>
      </c>
      <c r="H303" s="13"/>
      <c r="J303" s="13"/>
      <c r="L303" s="13">
        <f t="shared" si="15"/>
        <v>152892.72331902184</v>
      </c>
      <c r="P303" s="54"/>
    </row>
    <row r="304" spans="1:16" ht="12.75" customHeight="1" x14ac:dyDescent="0.2">
      <c r="A304" s="16"/>
      <c r="D304" s="6" t="s">
        <v>279</v>
      </c>
      <c r="F304" s="13">
        <v>130380.70964221425</v>
      </c>
      <c r="H304" s="13"/>
      <c r="J304" s="13"/>
      <c r="L304" s="13">
        <f t="shared" si="15"/>
        <v>139507.35931716926</v>
      </c>
      <c r="P304" s="54"/>
    </row>
    <row r="305" spans="1:16" ht="12.75" customHeight="1" x14ac:dyDescent="0.2">
      <c r="A305" s="16"/>
      <c r="C305" s="6"/>
      <c r="D305" s="6" t="s">
        <v>280</v>
      </c>
      <c r="F305" s="13">
        <v>124251.44386050764</v>
      </c>
      <c r="H305" s="13"/>
      <c r="J305" s="13"/>
      <c r="L305" s="13">
        <f t="shared" si="15"/>
        <v>132949.0449307432</v>
      </c>
      <c r="P305" s="54"/>
    </row>
    <row r="306" spans="1:16" ht="12.75" customHeight="1" x14ac:dyDescent="0.2">
      <c r="A306" s="16"/>
      <c r="C306" s="6"/>
      <c r="D306" s="6" t="s">
        <v>281</v>
      </c>
      <c r="F306" s="13">
        <v>124251.44386050764</v>
      </c>
      <c r="H306" s="13"/>
      <c r="J306" s="13"/>
      <c r="L306" s="13">
        <f t="shared" si="15"/>
        <v>132949.0449307432</v>
      </c>
      <c r="P306" s="54"/>
    </row>
    <row r="307" spans="1:16" ht="12.75" customHeight="1" x14ac:dyDescent="0.2">
      <c r="A307" s="16"/>
      <c r="C307" s="6"/>
      <c r="D307" s="6" t="s">
        <v>282</v>
      </c>
      <c r="F307" s="13">
        <v>109794.28180396986</v>
      </c>
      <c r="H307" s="13"/>
      <c r="J307" s="13"/>
      <c r="L307" s="13">
        <f t="shared" si="15"/>
        <v>117479.88153024776</v>
      </c>
      <c r="P307" s="54"/>
    </row>
    <row r="308" spans="1:16" ht="12.75" customHeight="1" x14ac:dyDescent="0.2">
      <c r="A308" s="16"/>
      <c r="B308" s="12">
        <v>104</v>
      </c>
      <c r="C308" s="6"/>
      <c r="D308" s="6" t="s">
        <v>283</v>
      </c>
      <c r="E308" s="13">
        <v>150</v>
      </c>
      <c r="H308" s="13"/>
      <c r="J308" s="13"/>
      <c r="P308" s="1"/>
    </row>
    <row r="309" spans="1:16" ht="12.75" customHeight="1" x14ac:dyDescent="0.2">
      <c r="A309" s="16"/>
      <c r="C309" s="6"/>
      <c r="D309" s="6" t="s">
        <v>284</v>
      </c>
      <c r="F309" s="13">
        <v>110685.60356100323</v>
      </c>
      <c r="H309" s="13"/>
      <c r="J309" s="13"/>
      <c r="L309" s="13">
        <f>F309*(1+$O$8)</f>
        <v>118433.59581027346</v>
      </c>
      <c r="P309" s="54"/>
    </row>
    <row r="310" spans="1:16" ht="12.75" customHeight="1" x14ac:dyDescent="0.2">
      <c r="A310" s="16"/>
      <c r="C310" s="6"/>
      <c r="D310" s="6" t="s">
        <v>285</v>
      </c>
      <c r="F310" s="13">
        <v>104406.24825093077</v>
      </c>
      <c r="H310" s="13"/>
      <c r="J310" s="13"/>
      <c r="L310" s="13">
        <f t="shared" ref="L310:L311" si="16">F310*(1+$O$8)</f>
        <v>111714.68562849594</v>
      </c>
      <c r="P310" s="54"/>
    </row>
    <row r="311" spans="1:16" ht="12.75" customHeight="1" x14ac:dyDescent="0.2">
      <c r="A311" s="16"/>
      <c r="B311" s="26"/>
      <c r="C311" s="6"/>
      <c r="D311" s="17" t="s">
        <v>144</v>
      </c>
      <c r="F311" s="13">
        <v>50081.350000000006</v>
      </c>
      <c r="H311" s="13"/>
      <c r="J311" s="13"/>
      <c r="L311" s="13">
        <f t="shared" si="16"/>
        <v>53587.044500000011</v>
      </c>
      <c r="P311" s="54"/>
    </row>
    <row r="312" spans="1:16" ht="12.75" customHeight="1" x14ac:dyDescent="0.2">
      <c r="A312" s="16"/>
      <c r="C312" s="6"/>
      <c r="D312" s="19" t="s">
        <v>61</v>
      </c>
      <c r="E312" s="20">
        <f>SUM(E215:E311)</f>
        <v>5040</v>
      </c>
      <c r="G312" s="20">
        <f>SUM(G215:G311)</f>
        <v>0</v>
      </c>
      <c r="H312" s="13"/>
      <c r="I312" s="20">
        <f>SUM(I215:I311)</f>
        <v>0</v>
      </c>
      <c r="J312" s="13"/>
      <c r="K312" s="20">
        <f>SUM(K215:K311)</f>
        <v>0</v>
      </c>
      <c r="M312" s="20">
        <f>SUM(M215:M311)</f>
        <v>0</v>
      </c>
      <c r="P312" s="54"/>
    </row>
    <row r="313" spans="1:16" ht="12.75" customHeight="1" x14ac:dyDescent="0.2">
      <c r="A313" s="16"/>
      <c r="C313" s="6"/>
      <c r="D313" s="22"/>
      <c r="H313" s="13"/>
      <c r="J313" s="13"/>
      <c r="P313" s="54"/>
    </row>
    <row r="314" spans="1:16" ht="12.75" customHeight="1" x14ac:dyDescent="0.2">
      <c r="A314" s="16"/>
      <c r="C314" s="6"/>
      <c r="D314" s="6" t="s">
        <v>286</v>
      </c>
      <c r="E314" s="20">
        <f>E312+E212+E170</f>
        <v>11861</v>
      </c>
      <c r="G314" s="20">
        <f>G312+G212+G170</f>
        <v>0</v>
      </c>
      <c r="H314" s="13"/>
      <c r="I314" s="20">
        <f>I312+I212+I170</f>
        <v>0</v>
      </c>
      <c r="J314" s="13"/>
      <c r="K314" s="20">
        <f>K312+K212+K170</f>
        <v>0</v>
      </c>
      <c r="M314" s="20">
        <f>M312+M212+M170</f>
        <v>0</v>
      </c>
      <c r="P314" s="54"/>
    </row>
    <row r="315" spans="1:16" ht="12.75" customHeight="1" x14ac:dyDescent="0.2">
      <c r="A315" s="16"/>
      <c r="C315" s="6"/>
      <c r="D315" s="6"/>
      <c r="E315" s="16"/>
      <c r="H315" s="13"/>
      <c r="J315" s="13"/>
      <c r="P315" s="54"/>
    </row>
    <row r="316" spans="1:16" s="71" customFormat="1" ht="12.75" customHeight="1" x14ac:dyDescent="0.2">
      <c r="A316" s="66"/>
      <c r="B316" s="67"/>
      <c r="C316" s="68"/>
      <c r="D316" s="69" t="s">
        <v>297</v>
      </c>
      <c r="E316" s="70"/>
      <c r="F316" s="70"/>
      <c r="G316" s="70"/>
      <c r="H316" s="70"/>
      <c r="I316" s="70"/>
      <c r="J316" s="70"/>
      <c r="K316" s="70"/>
      <c r="L316" s="70"/>
      <c r="M316" s="70"/>
      <c r="N316" s="70"/>
      <c r="P316" s="72"/>
    </row>
    <row r="317" spans="1:16" s="71" customFormat="1" ht="12.75" customHeight="1" x14ac:dyDescent="0.2">
      <c r="A317" s="66"/>
      <c r="B317" s="67"/>
      <c r="C317" s="68"/>
      <c r="D317" s="69"/>
      <c r="E317" s="70"/>
      <c r="F317" s="70"/>
      <c r="G317" s="70"/>
      <c r="H317" s="70"/>
      <c r="I317" s="70"/>
      <c r="J317" s="70"/>
      <c r="K317" s="70"/>
      <c r="L317" s="70"/>
      <c r="M317" s="70"/>
      <c r="N317" s="70"/>
      <c r="P317" s="72"/>
    </row>
    <row r="318" spans="1:16" s="71" customFormat="1" ht="12.75" customHeight="1" x14ac:dyDescent="0.2">
      <c r="A318" s="66"/>
      <c r="B318" s="67"/>
      <c r="C318" s="68"/>
      <c r="D318" s="68" t="s">
        <v>17</v>
      </c>
      <c r="E318" s="70"/>
      <c r="F318" s="70"/>
      <c r="G318" s="70"/>
      <c r="H318" s="70"/>
      <c r="I318" s="70"/>
      <c r="J318" s="70"/>
      <c r="K318" s="70"/>
      <c r="L318" s="70"/>
      <c r="M318" s="70"/>
      <c r="N318" s="70"/>
      <c r="P318" s="72"/>
    </row>
    <row r="319" spans="1:16" s="71" customFormat="1" ht="12.75" customHeight="1" x14ac:dyDescent="0.2">
      <c r="A319" s="66"/>
      <c r="B319" s="67"/>
      <c r="C319" s="68"/>
      <c r="D319" s="68" t="s">
        <v>18</v>
      </c>
      <c r="E319" s="70"/>
      <c r="F319" s="70"/>
      <c r="G319" s="70"/>
      <c r="H319" s="70"/>
      <c r="I319" s="70"/>
      <c r="J319" s="70"/>
      <c r="K319" s="70"/>
      <c r="L319" s="70"/>
      <c r="M319" s="70"/>
      <c r="N319" s="70"/>
      <c r="P319" s="72"/>
    </row>
    <row r="320" spans="1:16" ht="12.75" customHeight="1" x14ac:dyDescent="0.2">
      <c r="A320" s="16"/>
      <c r="B320" s="12">
        <v>1</v>
      </c>
      <c r="C320" s="6"/>
      <c r="D320" s="6" t="s">
        <v>44</v>
      </c>
      <c r="E320" s="13">
        <v>1</v>
      </c>
      <c r="F320" s="13">
        <v>111404.44952496173</v>
      </c>
      <c r="H320" s="13"/>
      <c r="J320" s="13"/>
      <c r="L320" s="13">
        <f>F320*(1+$O$8)</f>
        <v>119202.76099170906</v>
      </c>
      <c r="P320" s="54"/>
    </row>
    <row r="321" spans="1:17" ht="12.75" customHeight="1" x14ac:dyDescent="0.2">
      <c r="A321" s="16"/>
      <c r="B321" s="12">
        <v>2</v>
      </c>
      <c r="C321" s="6"/>
      <c r="D321" s="6" t="s">
        <v>45</v>
      </c>
      <c r="E321" s="13">
        <v>4</v>
      </c>
      <c r="F321" s="13">
        <v>96119.612080546198</v>
      </c>
      <c r="H321" s="13"/>
      <c r="J321" s="13"/>
      <c r="L321" s="13">
        <f>F321*(1+$O$8)</f>
        <v>102847.98492618444</v>
      </c>
      <c r="P321" s="54"/>
    </row>
    <row r="322" spans="1:17" s="24" customFormat="1" ht="12.75" customHeight="1" x14ac:dyDescent="0.2">
      <c r="A322" s="23"/>
      <c r="B322" s="12">
        <v>3</v>
      </c>
      <c r="D322" s="17" t="s">
        <v>106</v>
      </c>
      <c r="E322" s="25">
        <v>1</v>
      </c>
      <c r="F322" s="25"/>
      <c r="G322" s="25"/>
      <c r="H322" s="25"/>
      <c r="I322" s="25"/>
      <c r="J322" s="25"/>
      <c r="K322" s="25"/>
      <c r="L322" s="25"/>
      <c r="M322" s="25"/>
      <c r="N322" s="25"/>
    </row>
    <row r="323" spans="1:17" s="24" customFormat="1" ht="12.75" customHeight="1" x14ac:dyDescent="0.2">
      <c r="A323" s="23"/>
      <c r="B323" s="62"/>
      <c r="D323" s="17" t="s">
        <v>107</v>
      </c>
      <c r="E323" s="25"/>
      <c r="F323" s="25">
        <v>60932.22</v>
      </c>
      <c r="G323" s="25"/>
      <c r="H323" s="25"/>
      <c r="I323" s="25"/>
      <c r="J323" s="25"/>
      <c r="K323" s="25"/>
      <c r="L323" s="25">
        <f t="shared" ref="L323:L331" si="17">F323*(1+$O$8)</f>
        <v>65197.475400000003</v>
      </c>
      <c r="M323" s="25"/>
      <c r="N323" s="25"/>
      <c r="O323" s="25"/>
      <c r="P323" s="25"/>
      <c r="Q323" s="23"/>
    </row>
    <row r="324" spans="1:17" s="24" customFormat="1" ht="12.75" customHeight="1" x14ac:dyDescent="0.2">
      <c r="A324" s="23"/>
      <c r="B324" s="61"/>
      <c r="D324" s="17" t="s">
        <v>108</v>
      </c>
      <c r="E324" s="25"/>
      <c r="F324" s="25">
        <v>60932.22</v>
      </c>
      <c r="G324" s="25"/>
      <c r="H324" s="25"/>
      <c r="I324" s="25"/>
      <c r="J324" s="25"/>
      <c r="K324" s="25"/>
      <c r="L324" s="25">
        <f t="shared" si="17"/>
        <v>65197.475400000003</v>
      </c>
      <c r="M324" s="25"/>
      <c r="N324" s="25"/>
      <c r="O324" s="23"/>
      <c r="P324" s="23"/>
    </row>
    <row r="325" spans="1:17" s="24" customFormat="1" ht="12.75" customHeight="1" x14ac:dyDescent="0.2">
      <c r="A325" s="23"/>
      <c r="B325" s="61"/>
      <c r="D325" s="17" t="s">
        <v>109</v>
      </c>
      <c r="E325" s="25"/>
      <c r="F325" s="25">
        <v>56335.5</v>
      </c>
      <c r="G325" s="25"/>
      <c r="H325" s="25"/>
      <c r="I325" s="25"/>
      <c r="J325" s="25"/>
      <c r="K325" s="25"/>
      <c r="L325" s="25">
        <f t="shared" si="17"/>
        <v>60278.985000000001</v>
      </c>
      <c r="M325" s="25"/>
      <c r="N325" s="25"/>
      <c r="O325" s="23"/>
      <c r="P325" s="23"/>
    </row>
    <row r="326" spans="1:17" s="24" customFormat="1" ht="12.75" customHeight="1" x14ac:dyDescent="0.2">
      <c r="A326" s="23"/>
      <c r="B326" s="61"/>
      <c r="D326" s="17" t="s">
        <v>110</v>
      </c>
      <c r="E326" s="25"/>
      <c r="F326" s="25">
        <v>54168.75</v>
      </c>
      <c r="G326" s="25"/>
      <c r="H326" s="25"/>
      <c r="I326" s="25"/>
      <c r="J326" s="25"/>
      <c r="K326" s="25"/>
      <c r="L326" s="25">
        <f t="shared" si="17"/>
        <v>57960.5625</v>
      </c>
      <c r="M326" s="25"/>
      <c r="N326" s="25"/>
      <c r="O326" s="23"/>
      <c r="P326" s="23"/>
    </row>
    <row r="327" spans="1:17" s="6" customFormat="1" ht="12.75" customHeight="1" x14ac:dyDescent="0.2">
      <c r="A327" s="16"/>
      <c r="B327" s="63"/>
      <c r="D327" s="17" t="s">
        <v>111</v>
      </c>
      <c r="E327" s="13"/>
      <c r="F327" s="13">
        <v>54168.75</v>
      </c>
      <c r="G327" s="13"/>
      <c r="H327" s="13"/>
      <c r="I327" s="13"/>
      <c r="J327" s="13"/>
      <c r="K327" s="13"/>
      <c r="L327" s="25">
        <f t="shared" si="17"/>
        <v>57960.5625</v>
      </c>
      <c r="M327" s="25"/>
      <c r="N327" s="25"/>
    </row>
    <row r="328" spans="1:17" s="24" customFormat="1" ht="12.75" customHeight="1" x14ac:dyDescent="0.2">
      <c r="A328" s="23"/>
      <c r="B328" s="61"/>
      <c r="D328" s="17" t="s">
        <v>112</v>
      </c>
      <c r="E328" s="25"/>
      <c r="F328" s="25">
        <v>48155.350000000006</v>
      </c>
      <c r="G328" s="25"/>
      <c r="H328" s="25"/>
      <c r="I328" s="25"/>
      <c r="J328" s="25"/>
      <c r="K328" s="25"/>
      <c r="L328" s="25">
        <f t="shared" si="17"/>
        <v>51526.224500000011</v>
      </c>
      <c r="M328" s="25"/>
      <c r="N328" s="25"/>
      <c r="O328" s="23"/>
      <c r="P328" s="23"/>
    </row>
    <row r="329" spans="1:17" s="6" customFormat="1" ht="12.75" customHeight="1" x14ac:dyDescent="0.2">
      <c r="A329" s="16"/>
      <c r="B329" s="63"/>
      <c r="D329" s="17" t="s">
        <v>113</v>
      </c>
      <c r="E329" s="13"/>
      <c r="F329" s="13">
        <v>48155.350000000006</v>
      </c>
      <c r="G329" s="13"/>
      <c r="H329" s="13"/>
      <c r="I329" s="13"/>
      <c r="J329" s="13"/>
      <c r="K329" s="13"/>
      <c r="L329" s="25">
        <f t="shared" si="17"/>
        <v>51526.224500000011</v>
      </c>
      <c r="M329" s="25"/>
      <c r="N329" s="25"/>
    </row>
    <row r="330" spans="1:17" s="24" customFormat="1" ht="12.75" customHeight="1" x14ac:dyDescent="0.2">
      <c r="A330" s="23"/>
      <c r="B330" s="61"/>
      <c r="D330" s="17" t="s">
        <v>114</v>
      </c>
      <c r="E330" s="25"/>
      <c r="F330" s="25">
        <v>42809.630000000005</v>
      </c>
      <c r="G330" s="25"/>
      <c r="H330" s="25"/>
      <c r="I330" s="25"/>
      <c r="J330" s="25"/>
      <c r="K330" s="25"/>
      <c r="L330" s="25">
        <f t="shared" si="17"/>
        <v>45806.304100000008</v>
      </c>
      <c r="M330" s="25"/>
      <c r="N330" s="25"/>
      <c r="O330" s="23"/>
      <c r="P330" s="23"/>
    </row>
    <row r="331" spans="1:17" s="6" customFormat="1" ht="12.6" customHeight="1" x14ac:dyDescent="0.2">
      <c r="A331" s="16"/>
      <c r="B331" s="63"/>
      <c r="D331" s="17" t="s">
        <v>314</v>
      </c>
      <c r="E331" s="13"/>
      <c r="F331" s="13">
        <v>35186.950000000004</v>
      </c>
      <c r="G331" s="13"/>
      <c r="H331" s="13"/>
      <c r="I331" s="13"/>
      <c r="J331" s="13"/>
      <c r="K331" s="13"/>
      <c r="L331" s="25">
        <f t="shared" si="17"/>
        <v>37650.036500000009</v>
      </c>
      <c r="M331" s="25"/>
      <c r="N331" s="25"/>
    </row>
    <row r="332" spans="1:17" ht="12.75" customHeight="1" x14ac:dyDescent="0.2">
      <c r="A332" s="16"/>
      <c r="C332" s="6"/>
      <c r="D332" s="19" t="s">
        <v>61</v>
      </c>
      <c r="E332" s="20">
        <f>SUM(E320:E331)</f>
        <v>6</v>
      </c>
      <c r="G332" s="20">
        <f>SUM(G320:G331)</f>
        <v>0</v>
      </c>
      <c r="H332" s="13"/>
      <c r="I332" s="20">
        <f>SUM(I320:I331)</f>
        <v>0</v>
      </c>
      <c r="J332" s="13"/>
      <c r="K332" s="20">
        <f>SUM(K320:K331)</f>
        <v>0</v>
      </c>
      <c r="M332" s="20">
        <f>SUM(M320:M331)</f>
        <v>0</v>
      </c>
      <c r="P332" s="54"/>
    </row>
    <row r="333" spans="1:17" ht="12.75" customHeight="1" x14ac:dyDescent="0.2">
      <c r="A333" s="16"/>
      <c r="C333" s="6"/>
      <c r="D333" s="22"/>
      <c r="H333" s="13"/>
      <c r="J333" s="13"/>
      <c r="P333" s="54"/>
    </row>
    <row r="334" spans="1:17" ht="12.75" customHeight="1" x14ac:dyDescent="0.2">
      <c r="A334" s="16"/>
      <c r="C334" s="6"/>
      <c r="D334" s="6" t="s">
        <v>17</v>
      </c>
      <c r="H334" s="13"/>
      <c r="J334" s="13"/>
      <c r="P334" s="54"/>
    </row>
    <row r="335" spans="1:17" ht="12.75" customHeight="1" x14ac:dyDescent="0.2">
      <c r="A335" s="16"/>
      <c r="C335" s="6"/>
      <c r="D335" s="6" t="s">
        <v>169</v>
      </c>
      <c r="H335" s="13"/>
      <c r="J335" s="13"/>
      <c r="P335" s="54"/>
    </row>
    <row r="336" spans="1:17" ht="12.75" customHeight="1" x14ac:dyDescent="0.2">
      <c r="A336" s="16"/>
      <c r="B336" s="12">
        <v>4</v>
      </c>
      <c r="C336" s="6"/>
      <c r="D336" s="6" t="s">
        <v>287</v>
      </c>
      <c r="E336" s="13">
        <v>19</v>
      </c>
      <c r="H336" s="13"/>
      <c r="J336" s="13"/>
      <c r="P336" s="54"/>
    </row>
    <row r="337" spans="1:16" ht="12.75" customHeight="1" x14ac:dyDescent="0.2">
      <c r="A337" s="16"/>
      <c r="C337" s="6"/>
      <c r="D337" s="6" t="s">
        <v>171</v>
      </c>
      <c r="F337" s="13">
        <v>220530.87039234236</v>
      </c>
      <c r="H337" s="13"/>
      <c r="J337" s="13"/>
      <c r="L337" s="13">
        <f>F337*(1+$O$8)</f>
        <v>235968.03131980635</v>
      </c>
      <c r="P337" s="54"/>
    </row>
    <row r="338" spans="1:16" ht="12.75" customHeight="1" x14ac:dyDescent="0.2">
      <c r="A338" s="16"/>
      <c r="C338" s="6"/>
      <c r="D338" s="6" t="s">
        <v>175</v>
      </c>
      <c r="F338" s="13">
        <v>203506.39289342109</v>
      </c>
      <c r="H338" s="13"/>
      <c r="J338" s="13"/>
      <c r="L338" s="13">
        <f t="shared" ref="L338:L342" si="18">F338*(1+$O$8)</f>
        <v>217751.84039596058</v>
      </c>
      <c r="P338" s="54"/>
    </row>
    <row r="339" spans="1:16" ht="12.75" customHeight="1" x14ac:dyDescent="0.2">
      <c r="A339" s="16"/>
      <c r="C339" s="6"/>
      <c r="D339" s="6" t="s">
        <v>178</v>
      </c>
      <c r="F339" s="13">
        <v>192146.24339955844</v>
      </c>
      <c r="H339" s="13"/>
      <c r="J339" s="13"/>
      <c r="L339" s="13">
        <f t="shared" si="18"/>
        <v>205596.48043752756</v>
      </c>
      <c r="P339" s="54"/>
    </row>
    <row r="340" spans="1:16" ht="12.75" customHeight="1" x14ac:dyDescent="0.2">
      <c r="A340" s="16"/>
      <c r="C340" s="6"/>
      <c r="D340" s="6" t="s">
        <v>180</v>
      </c>
      <c r="F340" s="13">
        <v>154396.05421678486</v>
      </c>
      <c r="H340" s="13"/>
      <c r="J340" s="13"/>
      <c r="L340" s="13">
        <f t="shared" si="18"/>
        <v>165203.7780119598</v>
      </c>
      <c r="P340" s="54"/>
    </row>
    <row r="341" spans="1:16" ht="12.75" customHeight="1" x14ac:dyDescent="0.2">
      <c r="A341" s="16"/>
      <c r="B341" s="12">
        <v>5</v>
      </c>
      <c r="C341" s="6"/>
      <c r="D341" s="6" t="s">
        <v>184</v>
      </c>
      <c r="E341" s="13">
        <v>1</v>
      </c>
      <c r="F341" s="13">
        <v>158704.66273109074</v>
      </c>
      <c r="H341" s="13"/>
      <c r="J341" s="13"/>
      <c r="L341" s="13">
        <f t="shared" si="18"/>
        <v>169813.98912226708</v>
      </c>
      <c r="P341" s="54"/>
    </row>
    <row r="342" spans="1:16" ht="12.75" customHeight="1" x14ac:dyDescent="0.2">
      <c r="A342" s="16"/>
      <c r="B342" s="12">
        <v>6</v>
      </c>
      <c r="C342" s="6"/>
      <c r="D342" s="6" t="s">
        <v>195</v>
      </c>
      <c r="E342" s="13">
        <v>1</v>
      </c>
      <c r="F342" s="13">
        <v>104405.39768498063</v>
      </c>
      <c r="H342" s="13"/>
      <c r="J342" s="13"/>
      <c r="L342" s="13">
        <f t="shared" si="18"/>
        <v>111713.77552292928</v>
      </c>
      <c r="P342" s="54"/>
    </row>
    <row r="343" spans="1:16" ht="12.75" customHeight="1" x14ac:dyDescent="0.2">
      <c r="A343" s="16"/>
      <c r="C343" s="6"/>
      <c r="D343" s="19" t="s">
        <v>61</v>
      </c>
      <c r="E343" s="20">
        <f>SUM(E336:E342)</f>
        <v>21</v>
      </c>
      <c r="G343" s="20">
        <f>SUM(G336:G342)</f>
        <v>0</v>
      </c>
      <c r="H343" s="13"/>
      <c r="I343" s="20">
        <f>SUM(I336:I342)</f>
        <v>0</v>
      </c>
      <c r="J343" s="13"/>
      <c r="K343" s="20">
        <f>SUM(K336:K342)</f>
        <v>0</v>
      </c>
      <c r="M343" s="20">
        <f>SUM(M336:M342)</f>
        <v>0</v>
      </c>
      <c r="P343" s="54"/>
    </row>
    <row r="344" spans="1:16" ht="12.75" customHeight="1" x14ac:dyDescent="0.2">
      <c r="A344" s="16"/>
      <c r="C344" s="6"/>
      <c r="D344" s="6"/>
      <c r="H344" s="13"/>
      <c r="J344" s="13"/>
      <c r="P344" s="54"/>
    </row>
    <row r="345" spans="1:16" ht="12.75" customHeight="1" x14ac:dyDescent="0.2">
      <c r="A345" s="16"/>
      <c r="C345" s="6"/>
      <c r="D345" s="44" t="s">
        <v>298</v>
      </c>
      <c r="H345" s="13"/>
      <c r="J345" s="13"/>
      <c r="P345" s="54"/>
    </row>
    <row r="346" spans="1:16" ht="12.75" customHeight="1" x14ac:dyDescent="0.2">
      <c r="A346" s="16"/>
      <c r="C346" s="6"/>
      <c r="D346" s="44"/>
      <c r="H346" s="13"/>
      <c r="J346" s="13"/>
      <c r="P346" s="54"/>
    </row>
    <row r="347" spans="1:16" ht="12.75" customHeight="1" x14ac:dyDescent="0.2">
      <c r="A347" s="16"/>
      <c r="C347" s="6"/>
      <c r="D347" s="6" t="s">
        <v>17</v>
      </c>
      <c r="H347" s="13"/>
      <c r="J347" s="13"/>
      <c r="P347" s="54"/>
    </row>
    <row r="348" spans="1:16" ht="12.75" customHeight="1" x14ac:dyDescent="0.2">
      <c r="A348" s="16"/>
      <c r="C348" s="6"/>
      <c r="D348" s="6" t="s">
        <v>18</v>
      </c>
      <c r="H348" s="13"/>
      <c r="J348" s="13"/>
      <c r="P348" s="54"/>
    </row>
    <row r="349" spans="1:16" ht="12.75" customHeight="1" x14ac:dyDescent="0.2">
      <c r="A349" s="16"/>
      <c r="B349" s="12">
        <v>7</v>
      </c>
      <c r="C349" s="6"/>
      <c r="D349" s="6" t="s">
        <v>25</v>
      </c>
      <c r="E349" s="13">
        <v>1</v>
      </c>
      <c r="F349" s="13">
        <v>327800.67540844885</v>
      </c>
      <c r="H349" s="13"/>
      <c r="J349" s="13"/>
      <c r="L349" s="13">
        <f>F349*(1+$O$8)</f>
        <v>350746.72268704028</v>
      </c>
      <c r="P349" s="54"/>
    </row>
    <row r="350" spans="1:16" ht="12.75" customHeight="1" x14ac:dyDescent="0.2">
      <c r="A350" s="16"/>
      <c r="B350" s="12">
        <v>8</v>
      </c>
      <c r="C350" s="6"/>
      <c r="D350" s="6" t="s">
        <v>28</v>
      </c>
      <c r="E350" s="13">
        <v>1</v>
      </c>
      <c r="F350" s="13">
        <v>221844.59857143456</v>
      </c>
      <c r="H350" s="13"/>
      <c r="J350" s="13"/>
      <c r="L350" s="13">
        <f>F350*(1+$O$8)</f>
        <v>237373.72047143499</v>
      </c>
      <c r="P350" s="54"/>
    </row>
    <row r="351" spans="1:16" ht="12.75" customHeight="1" x14ac:dyDescent="0.2">
      <c r="A351" s="16"/>
      <c r="B351" s="12">
        <v>9</v>
      </c>
      <c r="C351" s="6"/>
      <c r="D351" s="6" t="s">
        <v>43</v>
      </c>
      <c r="E351" s="13">
        <v>1</v>
      </c>
      <c r="F351" s="13">
        <v>122935.56364487061</v>
      </c>
      <c r="H351" s="13"/>
      <c r="J351" s="13"/>
      <c r="L351" s="13">
        <f>F351*(1+$O$8)</f>
        <v>131541.05310001154</v>
      </c>
      <c r="P351" s="54"/>
    </row>
    <row r="352" spans="1:16" ht="12.75" customHeight="1" x14ac:dyDescent="0.2">
      <c r="A352" s="16"/>
      <c r="B352" s="12">
        <v>10</v>
      </c>
      <c r="C352" s="6"/>
      <c r="D352" s="6" t="s">
        <v>45</v>
      </c>
      <c r="E352" s="13">
        <v>1</v>
      </c>
      <c r="F352" s="13">
        <v>96119.612080546198</v>
      </c>
      <c r="H352" s="13"/>
      <c r="J352" s="13"/>
      <c r="L352" s="13">
        <f>F352*(1+$O$8)</f>
        <v>102847.98492618444</v>
      </c>
      <c r="P352" s="54"/>
    </row>
    <row r="353" spans="1:17" ht="12.75" customHeight="1" x14ac:dyDescent="0.2">
      <c r="A353" s="16"/>
      <c r="B353" s="12">
        <v>11</v>
      </c>
      <c r="C353" s="6"/>
      <c r="D353" s="6" t="s">
        <v>86</v>
      </c>
      <c r="E353" s="13">
        <v>1</v>
      </c>
      <c r="F353" s="13">
        <v>71282.33</v>
      </c>
      <c r="H353" s="13"/>
      <c r="J353" s="13"/>
      <c r="L353" s="13">
        <f>F353*(1+$O$8)</f>
        <v>76272.093100000013</v>
      </c>
      <c r="P353" s="54"/>
    </row>
    <row r="354" spans="1:17" s="24" customFormat="1" ht="12.75" customHeight="1" x14ac:dyDescent="0.2">
      <c r="A354" s="23"/>
      <c r="B354" s="12">
        <v>12</v>
      </c>
      <c r="D354" s="17" t="s">
        <v>106</v>
      </c>
      <c r="E354" s="25">
        <v>4</v>
      </c>
      <c r="F354" s="25"/>
      <c r="G354" s="25"/>
      <c r="H354" s="25"/>
      <c r="I354" s="25"/>
      <c r="J354" s="25"/>
      <c r="K354" s="25"/>
      <c r="L354" s="25"/>
      <c r="M354" s="25"/>
      <c r="N354" s="25"/>
    </row>
    <row r="355" spans="1:17" s="24" customFormat="1" ht="12.75" customHeight="1" x14ac:dyDescent="0.2">
      <c r="A355" s="23"/>
      <c r="B355" s="62"/>
      <c r="D355" s="17" t="s">
        <v>107</v>
      </c>
      <c r="E355" s="25"/>
      <c r="F355" s="25">
        <v>60932.22</v>
      </c>
      <c r="G355" s="25"/>
      <c r="H355" s="25"/>
      <c r="I355" s="25"/>
      <c r="J355" s="25"/>
      <c r="K355" s="25"/>
      <c r="L355" s="25">
        <f t="shared" ref="L355:L363" si="19">F355*(1+$O$8)</f>
        <v>65197.475400000003</v>
      </c>
      <c r="M355" s="25"/>
      <c r="N355" s="25"/>
      <c r="O355" s="25"/>
      <c r="P355" s="25"/>
      <c r="Q355" s="23"/>
    </row>
    <row r="356" spans="1:17" s="24" customFormat="1" ht="12.75" customHeight="1" x14ac:dyDescent="0.2">
      <c r="A356" s="23"/>
      <c r="B356" s="61"/>
      <c r="D356" s="17" t="s">
        <v>108</v>
      </c>
      <c r="E356" s="25"/>
      <c r="F356" s="25">
        <v>60932.22</v>
      </c>
      <c r="G356" s="25"/>
      <c r="H356" s="25"/>
      <c r="I356" s="25"/>
      <c r="J356" s="25"/>
      <c r="K356" s="25"/>
      <c r="L356" s="25">
        <f t="shared" si="19"/>
        <v>65197.475400000003</v>
      </c>
      <c r="M356" s="25"/>
      <c r="N356" s="25"/>
      <c r="O356" s="23"/>
      <c r="P356" s="23"/>
    </row>
    <row r="357" spans="1:17" s="24" customFormat="1" ht="12.75" customHeight="1" x14ac:dyDescent="0.2">
      <c r="A357" s="23"/>
      <c r="B357" s="61"/>
      <c r="D357" s="17" t="s">
        <v>109</v>
      </c>
      <c r="E357" s="25"/>
      <c r="F357" s="25">
        <v>56335.5</v>
      </c>
      <c r="G357" s="25"/>
      <c r="H357" s="25"/>
      <c r="I357" s="25"/>
      <c r="J357" s="25"/>
      <c r="K357" s="25"/>
      <c r="L357" s="25">
        <f t="shared" si="19"/>
        <v>60278.985000000001</v>
      </c>
      <c r="M357" s="25"/>
      <c r="N357" s="25"/>
      <c r="O357" s="23"/>
      <c r="P357" s="23"/>
    </row>
    <row r="358" spans="1:17" s="24" customFormat="1" ht="12.75" customHeight="1" x14ac:dyDescent="0.2">
      <c r="A358" s="23"/>
      <c r="B358" s="61"/>
      <c r="D358" s="17" t="s">
        <v>110</v>
      </c>
      <c r="E358" s="25"/>
      <c r="F358" s="25">
        <v>54168.75</v>
      </c>
      <c r="G358" s="25"/>
      <c r="H358" s="25"/>
      <c r="I358" s="25"/>
      <c r="J358" s="25"/>
      <c r="K358" s="25"/>
      <c r="L358" s="25">
        <f t="shared" si="19"/>
        <v>57960.5625</v>
      </c>
      <c r="M358" s="25"/>
      <c r="N358" s="25"/>
      <c r="O358" s="23"/>
      <c r="P358" s="23"/>
    </row>
    <row r="359" spans="1:17" s="6" customFormat="1" ht="12.75" customHeight="1" x14ac:dyDescent="0.2">
      <c r="A359" s="16"/>
      <c r="B359" s="63"/>
      <c r="D359" s="17" t="s">
        <v>111</v>
      </c>
      <c r="E359" s="13"/>
      <c r="F359" s="13">
        <v>54168.75</v>
      </c>
      <c r="G359" s="13"/>
      <c r="H359" s="13"/>
      <c r="I359" s="13"/>
      <c r="J359" s="13"/>
      <c r="K359" s="13"/>
      <c r="L359" s="25">
        <f t="shared" si="19"/>
        <v>57960.5625</v>
      </c>
      <c r="M359" s="25"/>
      <c r="N359" s="25"/>
    </row>
    <row r="360" spans="1:17" s="24" customFormat="1" ht="12.75" customHeight="1" x14ac:dyDescent="0.2">
      <c r="A360" s="23"/>
      <c r="B360" s="61"/>
      <c r="D360" s="17" t="s">
        <v>112</v>
      </c>
      <c r="E360" s="25"/>
      <c r="F360" s="25">
        <v>48155.350000000006</v>
      </c>
      <c r="G360" s="25"/>
      <c r="H360" s="25"/>
      <c r="I360" s="25"/>
      <c r="J360" s="25"/>
      <c r="K360" s="25"/>
      <c r="L360" s="25">
        <f t="shared" si="19"/>
        <v>51526.224500000011</v>
      </c>
      <c r="M360" s="25"/>
      <c r="N360" s="25"/>
      <c r="O360" s="23"/>
      <c r="P360" s="23"/>
    </row>
    <row r="361" spans="1:17" s="6" customFormat="1" ht="12.75" customHeight="1" x14ac:dyDescent="0.2">
      <c r="A361" s="16"/>
      <c r="B361" s="63"/>
      <c r="D361" s="17" t="s">
        <v>113</v>
      </c>
      <c r="E361" s="13"/>
      <c r="F361" s="13">
        <v>48155.350000000006</v>
      </c>
      <c r="G361" s="13"/>
      <c r="H361" s="13"/>
      <c r="I361" s="13"/>
      <c r="J361" s="13"/>
      <c r="K361" s="13"/>
      <c r="L361" s="25">
        <f t="shared" si="19"/>
        <v>51526.224500000011</v>
      </c>
      <c r="M361" s="25"/>
      <c r="N361" s="25"/>
    </row>
    <row r="362" spans="1:17" s="24" customFormat="1" ht="12.75" customHeight="1" x14ac:dyDescent="0.2">
      <c r="A362" s="23"/>
      <c r="B362" s="61"/>
      <c r="D362" s="17" t="s">
        <v>114</v>
      </c>
      <c r="E362" s="25"/>
      <c r="F362" s="25">
        <v>42809.630000000005</v>
      </c>
      <c r="G362" s="25"/>
      <c r="H362" s="25"/>
      <c r="I362" s="25"/>
      <c r="J362" s="25"/>
      <c r="K362" s="25"/>
      <c r="L362" s="25">
        <f t="shared" si="19"/>
        <v>45806.304100000008</v>
      </c>
      <c r="M362" s="25"/>
      <c r="N362" s="25"/>
      <c r="O362" s="23"/>
      <c r="P362" s="23"/>
    </row>
    <row r="363" spans="1:17" s="6" customFormat="1" ht="12.6" customHeight="1" x14ac:dyDescent="0.2">
      <c r="A363" s="16"/>
      <c r="B363" s="63"/>
      <c r="D363" s="17" t="s">
        <v>314</v>
      </c>
      <c r="E363" s="13"/>
      <c r="F363" s="13">
        <v>35186.950000000004</v>
      </c>
      <c r="G363" s="13"/>
      <c r="H363" s="13"/>
      <c r="I363" s="13"/>
      <c r="J363" s="13"/>
      <c r="K363" s="13"/>
      <c r="L363" s="25">
        <f t="shared" si="19"/>
        <v>37650.036500000009</v>
      </c>
      <c r="M363" s="25"/>
      <c r="N363" s="25"/>
    </row>
    <row r="364" spans="1:17" ht="12.75" customHeight="1" x14ac:dyDescent="0.2">
      <c r="A364" s="16"/>
      <c r="C364" s="6"/>
      <c r="D364" s="19" t="s">
        <v>61</v>
      </c>
      <c r="E364" s="20">
        <f>SUM(E349:E363)</f>
        <v>9</v>
      </c>
      <c r="G364" s="20">
        <f>SUM(G349:G363)</f>
        <v>0</v>
      </c>
      <c r="H364" s="13"/>
      <c r="I364" s="20">
        <f>SUM(I349:I363)</f>
        <v>0</v>
      </c>
      <c r="J364" s="13"/>
      <c r="K364" s="20">
        <f>SUM(K349:K363)</f>
        <v>0</v>
      </c>
      <c r="M364" s="20">
        <f>SUM(M349:M363)</f>
        <v>0</v>
      </c>
      <c r="P364" s="54"/>
    </row>
    <row r="365" spans="1:17" ht="12.75" customHeight="1" x14ac:dyDescent="0.2">
      <c r="A365" s="16"/>
      <c r="C365" s="6"/>
      <c r="D365" s="22"/>
      <c r="H365" s="13"/>
      <c r="J365" s="13"/>
      <c r="P365" s="54"/>
    </row>
    <row r="366" spans="1:17" ht="12.75" customHeight="1" x14ac:dyDescent="0.2">
      <c r="A366" s="16"/>
      <c r="C366" s="6"/>
      <c r="D366" s="6" t="s">
        <v>17</v>
      </c>
      <c r="H366" s="13"/>
      <c r="J366" s="13"/>
      <c r="P366" s="54"/>
    </row>
    <row r="367" spans="1:17" ht="12.75" customHeight="1" x14ac:dyDescent="0.2">
      <c r="A367" s="16"/>
      <c r="C367" s="6"/>
      <c r="D367" s="6" t="s">
        <v>169</v>
      </c>
      <c r="H367" s="13"/>
      <c r="J367" s="13"/>
      <c r="P367" s="54"/>
    </row>
    <row r="368" spans="1:17" ht="12.75" customHeight="1" x14ac:dyDescent="0.2">
      <c r="A368" s="16"/>
      <c r="B368" s="12">
        <v>13</v>
      </c>
      <c r="C368" s="6"/>
      <c r="D368" s="6" t="s">
        <v>288</v>
      </c>
      <c r="E368" s="13">
        <v>5</v>
      </c>
      <c r="F368" s="13">
        <v>231898.51833471563</v>
      </c>
      <c r="H368" s="13"/>
      <c r="J368" s="13"/>
      <c r="L368" s="13">
        <f>F368*(1+$O$8)</f>
        <v>248131.41461814573</v>
      </c>
      <c r="P368" s="54"/>
    </row>
    <row r="369" spans="1:16" ht="12.75" customHeight="1" x14ac:dyDescent="0.2">
      <c r="A369" s="16"/>
      <c r="B369" s="12">
        <v>14</v>
      </c>
      <c r="C369" s="6"/>
      <c r="D369" s="6" t="s">
        <v>287</v>
      </c>
      <c r="E369" s="13">
        <v>6</v>
      </c>
      <c r="H369" s="13"/>
      <c r="J369" s="13"/>
      <c r="P369" s="54"/>
    </row>
    <row r="370" spans="1:16" ht="12.75" customHeight="1" x14ac:dyDescent="0.2">
      <c r="A370" s="16"/>
      <c r="C370" s="6"/>
      <c r="D370" s="6" t="s">
        <v>171</v>
      </c>
      <c r="F370" s="13">
        <v>220530.87039234236</v>
      </c>
      <c r="H370" s="13"/>
      <c r="J370" s="13"/>
      <c r="L370" s="13">
        <f>F370*(1+$O$8)</f>
        <v>235968.03131980635</v>
      </c>
      <c r="P370" s="54"/>
    </row>
    <row r="371" spans="1:16" ht="12.75" customHeight="1" x14ac:dyDescent="0.2">
      <c r="A371" s="16"/>
      <c r="C371" s="6"/>
      <c r="D371" s="6" t="s">
        <v>175</v>
      </c>
      <c r="F371" s="13">
        <v>203506.39289342109</v>
      </c>
      <c r="H371" s="13"/>
      <c r="J371" s="13"/>
      <c r="L371" s="13">
        <f t="shared" ref="L371:L372" si="20">F371*(1+$O$8)</f>
        <v>217751.84039596058</v>
      </c>
      <c r="P371" s="54"/>
    </row>
    <row r="372" spans="1:16" ht="12.75" customHeight="1" x14ac:dyDescent="0.2">
      <c r="A372" s="16"/>
      <c r="C372" s="6"/>
      <c r="D372" s="6" t="s">
        <v>178</v>
      </c>
      <c r="F372" s="13">
        <v>192146.24339955844</v>
      </c>
      <c r="H372" s="13"/>
      <c r="J372" s="13"/>
      <c r="L372" s="13">
        <f t="shared" si="20"/>
        <v>205596.48043752756</v>
      </c>
      <c r="P372" s="54"/>
    </row>
    <row r="373" spans="1:16" ht="12.75" customHeight="1" x14ac:dyDescent="0.2">
      <c r="A373" s="16"/>
      <c r="C373" s="6"/>
      <c r="D373" s="19" t="s">
        <v>61</v>
      </c>
      <c r="E373" s="20">
        <f>SUM(E368:E372)</f>
        <v>11</v>
      </c>
      <c r="G373" s="20">
        <f>SUM(G368:G372)</f>
        <v>0</v>
      </c>
      <c r="H373" s="13"/>
      <c r="I373" s="20">
        <f>SUM(I368:I372)</f>
        <v>0</v>
      </c>
      <c r="J373" s="13"/>
      <c r="K373" s="20">
        <f>SUM(K368:K372)</f>
        <v>0</v>
      </c>
      <c r="M373" s="20">
        <f>SUM(M368:M372)</f>
        <v>0</v>
      </c>
      <c r="P373" s="54"/>
    </row>
    <row r="374" spans="1:16" ht="12.75" customHeight="1" x14ac:dyDescent="0.2">
      <c r="A374" s="16"/>
      <c r="C374" s="6"/>
      <c r="D374" s="6"/>
      <c r="H374" s="13"/>
      <c r="J374" s="13"/>
      <c r="P374" s="54"/>
    </row>
    <row r="375" spans="1:16" ht="12.75" customHeight="1" x14ac:dyDescent="0.2">
      <c r="A375" s="16"/>
      <c r="C375" s="6"/>
      <c r="D375" s="44" t="s">
        <v>289</v>
      </c>
      <c r="H375" s="13"/>
      <c r="J375" s="13"/>
      <c r="P375" s="54"/>
    </row>
    <row r="376" spans="1:16" ht="12.75" customHeight="1" x14ac:dyDescent="0.2">
      <c r="A376" s="16"/>
      <c r="C376" s="6"/>
      <c r="D376" s="44"/>
      <c r="H376" s="13"/>
      <c r="J376" s="13"/>
      <c r="P376" s="54"/>
    </row>
    <row r="377" spans="1:16" ht="12.75" customHeight="1" x14ac:dyDescent="0.2">
      <c r="A377" s="16"/>
      <c r="C377" s="6"/>
      <c r="D377" s="6" t="s">
        <v>17</v>
      </c>
      <c r="H377" s="13"/>
      <c r="J377" s="13"/>
      <c r="P377" s="54"/>
    </row>
    <row r="378" spans="1:16" ht="12.75" customHeight="1" x14ac:dyDescent="0.2">
      <c r="A378" s="16"/>
      <c r="C378" s="6"/>
      <c r="D378" s="6" t="s">
        <v>18</v>
      </c>
      <c r="H378" s="13"/>
      <c r="J378" s="13"/>
      <c r="P378" s="54"/>
    </row>
    <row r="379" spans="1:16" ht="12.75" customHeight="1" x14ac:dyDescent="0.2">
      <c r="A379" s="16"/>
      <c r="B379" s="12">
        <v>15</v>
      </c>
      <c r="C379" s="6"/>
      <c r="D379" s="6" t="s">
        <v>290</v>
      </c>
      <c r="E379" s="13">
        <v>1</v>
      </c>
      <c r="F379" s="13">
        <v>344759.16656047478</v>
      </c>
      <c r="H379" s="13"/>
      <c r="J379" s="13"/>
      <c r="L379" s="13">
        <f>F379*(1+$O$8)</f>
        <v>368892.30821970804</v>
      </c>
      <c r="P379" s="54"/>
    </row>
    <row r="380" spans="1:16" ht="12.75" customHeight="1" x14ac:dyDescent="0.2">
      <c r="A380" s="16"/>
      <c r="B380" s="12">
        <v>16</v>
      </c>
      <c r="C380" s="6"/>
      <c r="D380" s="6" t="s">
        <v>86</v>
      </c>
      <c r="E380" s="13">
        <v>6</v>
      </c>
      <c r="F380" s="13">
        <v>71282.33</v>
      </c>
      <c r="H380" s="13"/>
      <c r="J380" s="13"/>
      <c r="L380" s="13">
        <f t="shared" ref="L380:L381" si="21">F380*(1+$O$8)</f>
        <v>76272.093100000013</v>
      </c>
      <c r="P380" s="54"/>
    </row>
    <row r="381" spans="1:16" ht="12.75" customHeight="1" x14ac:dyDescent="0.2">
      <c r="A381" s="16"/>
      <c r="B381" s="12">
        <v>17</v>
      </c>
      <c r="C381" s="6"/>
      <c r="D381" s="6" t="s">
        <v>153</v>
      </c>
      <c r="E381" s="13">
        <v>4</v>
      </c>
      <c r="F381" s="13">
        <v>48155.350000000006</v>
      </c>
      <c r="H381" s="13"/>
      <c r="J381" s="13"/>
      <c r="L381" s="13">
        <f t="shared" si="21"/>
        <v>51526.224500000011</v>
      </c>
      <c r="P381" s="54"/>
    </row>
    <row r="382" spans="1:16" ht="12.75" customHeight="1" x14ac:dyDescent="0.2">
      <c r="A382" s="16"/>
      <c r="C382" s="6"/>
      <c r="D382" s="19" t="s">
        <v>61</v>
      </c>
      <c r="E382" s="20">
        <f>SUM(E379:E381)</f>
        <v>11</v>
      </c>
      <c r="G382" s="20">
        <f>SUM(G379:G381)</f>
        <v>0</v>
      </c>
      <c r="H382" s="13"/>
      <c r="I382" s="20">
        <f>SUM(I379:I381)</f>
        <v>0</v>
      </c>
      <c r="J382" s="13"/>
      <c r="K382" s="20">
        <f>SUM(K379:K381)</f>
        <v>0</v>
      </c>
      <c r="M382" s="20">
        <f>SUM(M379:M381)</f>
        <v>0</v>
      </c>
      <c r="P382" s="54"/>
    </row>
    <row r="383" spans="1:16" ht="12.75" customHeight="1" x14ac:dyDescent="0.2">
      <c r="A383" s="16"/>
      <c r="C383" s="6"/>
      <c r="D383" s="22"/>
      <c r="H383" s="13"/>
      <c r="J383" s="13"/>
      <c r="P383" s="54"/>
    </row>
    <row r="384" spans="1:16" ht="12.75" customHeight="1" x14ac:dyDescent="0.2">
      <c r="A384" s="16"/>
      <c r="C384" s="6"/>
      <c r="D384" s="6" t="s">
        <v>17</v>
      </c>
      <c r="H384" s="13"/>
      <c r="J384" s="13"/>
      <c r="P384" s="54"/>
    </row>
    <row r="385" spans="1:16" ht="12.75" customHeight="1" x14ac:dyDescent="0.2">
      <c r="A385" s="16"/>
      <c r="C385" s="6"/>
      <c r="D385" s="6" t="s">
        <v>169</v>
      </c>
      <c r="H385" s="13"/>
      <c r="J385" s="13"/>
      <c r="P385" s="54"/>
    </row>
    <row r="386" spans="1:16" ht="12.75" customHeight="1" x14ac:dyDescent="0.2">
      <c r="A386" s="16"/>
      <c r="B386" s="12">
        <v>18</v>
      </c>
      <c r="C386" s="6"/>
      <c r="D386" s="6" t="s">
        <v>287</v>
      </c>
      <c r="E386" s="13">
        <v>24</v>
      </c>
      <c r="F386" s="55"/>
      <c r="H386" s="13"/>
      <c r="J386" s="13"/>
      <c r="P386" s="54"/>
    </row>
    <row r="387" spans="1:16" ht="12.75" customHeight="1" x14ac:dyDescent="0.2">
      <c r="A387" s="16"/>
      <c r="C387" s="6"/>
      <c r="D387" s="6" t="s">
        <v>172</v>
      </c>
      <c r="F387" s="13">
        <v>215378.00619895253</v>
      </c>
      <c r="H387" s="13"/>
      <c r="J387" s="13"/>
      <c r="L387" s="13">
        <f>F387*(1+$O$8)</f>
        <v>230454.46663287922</v>
      </c>
      <c r="P387" s="54"/>
    </row>
    <row r="388" spans="1:16" ht="12.75" customHeight="1" x14ac:dyDescent="0.2">
      <c r="A388" s="16"/>
      <c r="C388" s="6"/>
      <c r="D388" s="6" t="s">
        <v>176</v>
      </c>
      <c r="F388" s="13">
        <v>203504.89320371894</v>
      </c>
      <c r="H388" s="13"/>
      <c r="J388" s="13"/>
      <c r="L388" s="13">
        <f t="shared" ref="L388:L392" si="22">F388*(1+$O$8)</f>
        <v>217750.23572797928</v>
      </c>
      <c r="P388" s="54"/>
    </row>
    <row r="389" spans="1:16" ht="12.75" customHeight="1" x14ac:dyDescent="0.2">
      <c r="A389" s="16"/>
      <c r="C389" s="6"/>
      <c r="D389" s="6" t="s">
        <v>179</v>
      </c>
      <c r="F389" s="13">
        <v>192146.24339955844</v>
      </c>
      <c r="H389" s="13"/>
      <c r="J389" s="13"/>
      <c r="L389" s="13">
        <f t="shared" si="22"/>
        <v>205596.48043752756</v>
      </c>
      <c r="P389" s="54"/>
    </row>
    <row r="390" spans="1:16" ht="12.75" customHeight="1" x14ac:dyDescent="0.2">
      <c r="A390" s="16"/>
      <c r="C390" s="6"/>
      <c r="D390" s="6" t="s">
        <v>181</v>
      </c>
      <c r="F390" s="13">
        <v>132208.14507332639</v>
      </c>
      <c r="H390" s="13"/>
      <c r="J390" s="13"/>
      <c r="L390" s="13">
        <f t="shared" si="22"/>
        <v>141462.71522845924</v>
      </c>
      <c r="P390" s="54"/>
    </row>
    <row r="391" spans="1:16" ht="12.75" customHeight="1" x14ac:dyDescent="0.2">
      <c r="A391" s="16"/>
      <c r="B391" s="12">
        <v>19</v>
      </c>
      <c r="C391" s="6"/>
      <c r="D391" s="6" t="s">
        <v>194</v>
      </c>
      <c r="E391" s="13">
        <v>6</v>
      </c>
      <c r="F391" s="13">
        <v>133205.43872526285</v>
      </c>
      <c r="H391" s="13"/>
      <c r="J391" s="13"/>
      <c r="L391" s="13">
        <f t="shared" si="22"/>
        <v>142529.81943603125</v>
      </c>
      <c r="P391" s="54"/>
    </row>
    <row r="392" spans="1:16" ht="12.75" customHeight="1" x14ac:dyDescent="0.2">
      <c r="A392" s="16"/>
      <c r="B392" s="12">
        <v>20</v>
      </c>
      <c r="C392" s="6"/>
      <c r="D392" s="6" t="s">
        <v>197</v>
      </c>
      <c r="E392" s="13">
        <v>4</v>
      </c>
      <c r="F392" s="13">
        <v>51962.74849014471</v>
      </c>
      <c r="H392" s="13"/>
      <c r="J392" s="13"/>
      <c r="L392" s="13">
        <f t="shared" si="22"/>
        <v>55600.140884454842</v>
      </c>
      <c r="P392" s="54"/>
    </row>
    <row r="393" spans="1:16" ht="12.75" customHeight="1" x14ac:dyDescent="0.2">
      <c r="A393" s="16"/>
      <c r="C393" s="6"/>
      <c r="D393" s="19" t="s">
        <v>61</v>
      </c>
      <c r="E393" s="20">
        <f>SUM(E386:E392)</f>
        <v>34</v>
      </c>
      <c r="G393" s="20">
        <f>SUM(G386:G392)</f>
        <v>0</v>
      </c>
      <c r="H393" s="13"/>
      <c r="I393" s="20">
        <f>SUM(I386:I392)</f>
        <v>0</v>
      </c>
      <c r="J393" s="13"/>
      <c r="K393" s="20">
        <f>SUM(K386:K392)</f>
        <v>0</v>
      </c>
      <c r="M393" s="20">
        <f>SUM(M386:M392)</f>
        <v>0</v>
      </c>
      <c r="P393" s="54"/>
    </row>
    <row r="394" spans="1:16" ht="12.75" customHeight="1" x14ac:dyDescent="0.2">
      <c r="A394" s="16"/>
      <c r="C394" s="6"/>
      <c r="D394" s="6"/>
      <c r="H394" s="13"/>
      <c r="J394" s="13"/>
      <c r="P394" s="54"/>
    </row>
    <row r="395" spans="1:16" ht="12.75" customHeight="1" x14ac:dyDescent="0.2">
      <c r="A395" s="16"/>
      <c r="C395" s="6"/>
      <c r="D395" s="44" t="s">
        <v>299</v>
      </c>
      <c r="H395" s="13"/>
      <c r="J395" s="13"/>
      <c r="P395" s="54"/>
    </row>
    <row r="396" spans="1:16" ht="12.75" customHeight="1" x14ac:dyDescent="0.2">
      <c r="A396" s="16"/>
      <c r="C396" s="6"/>
      <c r="D396" s="44"/>
      <c r="H396" s="13"/>
      <c r="J396" s="13"/>
      <c r="P396" s="54"/>
    </row>
    <row r="397" spans="1:16" ht="12.75" customHeight="1" x14ac:dyDescent="0.2">
      <c r="A397" s="16"/>
      <c r="C397" s="6"/>
      <c r="D397" s="6" t="s">
        <v>17</v>
      </c>
      <c r="H397" s="13"/>
      <c r="J397" s="13"/>
      <c r="P397" s="54"/>
    </row>
    <row r="398" spans="1:16" ht="12.75" customHeight="1" x14ac:dyDescent="0.2">
      <c r="A398" s="16"/>
      <c r="C398" s="6"/>
      <c r="D398" s="6" t="s">
        <v>18</v>
      </c>
      <c r="H398" s="13"/>
      <c r="J398" s="13"/>
      <c r="P398" s="54"/>
    </row>
    <row r="399" spans="1:16" ht="12.75" customHeight="1" x14ac:dyDescent="0.2">
      <c r="A399" s="16"/>
      <c r="B399" s="12">
        <v>21</v>
      </c>
      <c r="C399" s="6"/>
      <c r="D399" s="18" t="s">
        <v>313</v>
      </c>
      <c r="E399" s="13">
        <v>17</v>
      </c>
      <c r="F399" s="55"/>
      <c r="H399" s="13"/>
      <c r="J399" s="13"/>
      <c r="P399" s="54"/>
    </row>
    <row r="400" spans="1:16" ht="12.75" customHeight="1" x14ac:dyDescent="0.2">
      <c r="A400" s="16"/>
      <c r="D400" s="18" t="s">
        <v>43</v>
      </c>
      <c r="F400" s="13">
        <v>122935.56364487061</v>
      </c>
      <c r="H400" s="13"/>
      <c r="J400" s="13"/>
      <c r="L400" s="13">
        <f t="shared" ref="L400:L402" si="23">F400*(1+$O$8)</f>
        <v>131541.05310001154</v>
      </c>
      <c r="P400" s="54"/>
    </row>
    <row r="401" spans="1:17" ht="12.75" customHeight="1" x14ac:dyDescent="0.2">
      <c r="A401" s="16"/>
      <c r="D401" s="18" t="s">
        <v>44</v>
      </c>
      <c r="F401" s="13">
        <v>111404.44952496173</v>
      </c>
      <c r="H401" s="13"/>
      <c r="J401" s="13"/>
      <c r="L401" s="13">
        <f t="shared" si="23"/>
        <v>119202.76099170906</v>
      </c>
      <c r="P401" s="54"/>
    </row>
    <row r="402" spans="1:17" ht="12.75" customHeight="1" x14ac:dyDescent="0.2">
      <c r="A402" s="16"/>
      <c r="D402" s="18" t="s">
        <v>45</v>
      </c>
      <c r="F402" s="13">
        <v>96119.612080546198</v>
      </c>
      <c r="H402" s="13"/>
      <c r="J402" s="13"/>
      <c r="L402" s="13">
        <f t="shared" si="23"/>
        <v>102847.98492618444</v>
      </c>
      <c r="P402" s="54"/>
    </row>
    <row r="403" spans="1:17" s="24" customFormat="1" ht="12.75" customHeight="1" x14ac:dyDescent="0.2">
      <c r="A403" s="23"/>
      <c r="B403" s="62">
        <v>22</v>
      </c>
      <c r="D403" s="17" t="s">
        <v>106</v>
      </c>
      <c r="E403" s="25">
        <v>2</v>
      </c>
      <c r="F403" s="25"/>
      <c r="G403" s="25"/>
      <c r="H403" s="25"/>
      <c r="I403" s="25"/>
      <c r="J403" s="25"/>
      <c r="K403" s="25"/>
      <c r="L403" s="25"/>
      <c r="M403" s="25"/>
      <c r="N403" s="25"/>
    </row>
    <row r="404" spans="1:17" s="24" customFormat="1" ht="12.75" customHeight="1" x14ac:dyDescent="0.2">
      <c r="A404" s="23"/>
      <c r="B404" s="62"/>
      <c r="D404" s="17" t="s">
        <v>107</v>
      </c>
      <c r="E404" s="25"/>
      <c r="F404" s="25">
        <v>60932.22</v>
      </c>
      <c r="G404" s="25"/>
      <c r="H404" s="25"/>
      <c r="I404" s="25"/>
      <c r="J404" s="25"/>
      <c r="K404" s="25"/>
      <c r="L404" s="25">
        <f>F404*(1+$O$8)</f>
        <v>65197.475400000003</v>
      </c>
      <c r="M404" s="25"/>
      <c r="N404" s="25"/>
      <c r="O404" s="25"/>
      <c r="P404" s="25"/>
      <c r="Q404" s="23"/>
    </row>
    <row r="405" spans="1:17" s="24" customFormat="1" ht="12.75" customHeight="1" x14ac:dyDescent="0.2">
      <c r="A405" s="23"/>
      <c r="B405" s="61"/>
      <c r="D405" s="17" t="s">
        <v>108</v>
      </c>
      <c r="E405" s="25"/>
      <c r="F405" s="25">
        <v>60932.22</v>
      </c>
      <c r="G405" s="25"/>
      <c r="H405" s="25"/>
      <c r="I405" s="25"/>
      <c r="J405" s="25"/>
      <c r="K405" s="25"/>
      <c r="L405" s="25">
        <f t="shared" ref="L405:L412" si="24">F405*(1+$O$8)</f>
        <v>65197.475400000003</v>
      </c>
      <c r="M405" s="25"/>
      <c r="N405" s="25"/>
      <c r="O405" s="23"/>
      <c r="P405" s="23"/>
    </row>
    <row r="406" spans="1:17" s="24" customFormat="1" ht="12.75" customHeight="1" x14ac:dyDescent="0.2">
      <c r="A406" s="23"/>
      <c r="B406" s="61"/>
      <c r="D406" s="17" t="s">
        <v>109</v>
      </c>
      <c r="E406" s="25"/>
      <c r="F406" s="25">
        <v>56335.5</v>
      </c>
      <c r="G406" s="25"/>
      <c r="H406" s="25"/>
      <c r="I406" s="25"/>
      <c r="J406" s="25"/>
      <c r="K406" s="25"/>
      <c r="L406" s="25">
        <f t="shared" si="24"/>
        <v>60278.985000000001</v>
      </c>
      <c r="M406" s="25"/>
      <c r="N406" s="25"/>
      <c r="O406" s="23"/>
      <c r="P406" s="23"/>
    </row>
    <row r="407" spans="1:17" s="24" customFormat="1" ht="12.75" customHeight="1" x14ac:dyDescent="0.2">
      <c r="A407" s="23"/>
      <c r="B407" s="61"/>
      <c r="D407" s="17" t="s">
        <v>110</v>
      </c>
      <c r="E407" s="25"/>
      <c r="F407" s="25">
        <v>54168.75</v>
      </c>
      <c r="G407" s="25"/>
      <c r="H407" s="25"/>
      <c r="I407" s="25"/>
      <c r="J407" s="25"/>
      <c r="K407" s="25"/>
      <c r="L407" s="25">
        <f t="shared" si="24"/>
        <v>57960.5625</v>
      </c>
      <c r="M407" s="25"/>
      <c r="N407" s="25"/>
      <c r="O407" s="23"/>
      <c r="P407" s="23"/>
    </row>
    <row r="408" spans="1:17" s="6" customFormat="1" ht="12.75" customHeight="1" x14ac:dyDescent="0.2">
      <c r="A408" s="16"/>
      <c r="B408" s="63"/>
      <c r="D408" s="17" t="s">
        <v>111</v>
      </c>
      <c r="E408" s="13"/>
      <c r="F408" s="13">
        <v>54168.75</v>
      </c>
      <c r="G408" s="13"/>
      <c r="H408" s="13"/>
      <c r="I408" s="13"/>
      <c r="J408" s="13"/>
      <c r="K408" s="13"/>
      <c r="L408" s="25">
        <f t="shared" si="24"/>
        <v>57960.5625</v>
      </c>
      <c r="M408" s="25"/>
      <c r="N408" s="25"/>
    </row>
    <row r="409" spans="1:17" s="24" customFormat="1" ht="12.75" customHeight="1" x14ac:dyDescent="0.2">
      <c r="A409" s="23"/>
      <c r="B409" s="61"/>
      <c r="D409" s="17" t="s">
        <v>112</v>
      </c>
      <c r="E409" s="25"/>
      <c r="F409" s="25">
        <v>48155.350000000006</v>
      </c>
      <c r="G409" s="25"/>
      <c r="H409" s="25"/>
      <c r="I409" s="25"/>
      <c r="J409" s="25"/>
      <c r="K409" s="25"/>
      <c r="L409" s="25">
        <f t="shared" si="24"/>
        <v>51526.224500000011</v>
      </c>
      <c r="M409" s="25"/>
      <c r="N409" s="25"/>
      <c r="O409" s="23"/>
      <c r="P409" s="23"/>
    </row>
    <row r="410" spans="1:17" s="6" customFormat="1" ht="12.75" customHeight="1" x14ac:dyDescent="0.2">
      <c r="A410" s="16"/>
      <c r="B410" s="63"/>
      <c r="D410" s="17" t="s">
        <v>113</v>
      </c>
      <c r="E410" s="13"/>
      <c r="F410" s="13">
        <v>48155.350000000006</v>
      </c>
      <c r="G410" s="13"/>
      <c r="H410" s="13"/>
      <c r="I410" s="13"/>
      <c r="J410" s="13"/>
      <c r="K410" s="13"/>
      <c r="L410" s="25">
        <f t="shared" si="24"/>
        <v>51526.224500000011</v>
      </c>
      <c r="M410" s="25"/>
      <c r="N410" s="25"/>
    </row>
    <row r="411" spans="1:17" s="24" customFormat="1" ht="12.75" customHeight="1" x14ac:dyDescent="0.2">
      <c r="A411" s="23"/>
      <c r="B411" s="61"/>
      <c r="D411" s="17" t="s">
        <v>114</v>
      </c>
      <c r="E411" s="25"/>
      <c r="F411" s="25">
        <v>42809.630000000005</v>
      </c>
      <c r="G411" s="25"/>
      <c r="H411" s="25"/>
      <c r="I411" s="25"/>
      <c r="J411" s="25"/>
      <c r="K411" s="25"/>
      <c r="L411" s="25">
        <f t="shared" si="24"/>
        <v>45806.304100000008</v>
      </c>
      <c r="M411" s="25"/>
      <c r="N411" s="25"/>
      <c r="O411" s="23"/>
      <c r="P411" s="23"/>
    </row>
    <row r="412" spans="1:17" s="6" customFormat="1" ht="12.6" customHeight="1" x14ac:dyDescent="0.2">
      <c r="A412" s="16"/>
      <c r="B412" s="63"/>
      <c r="D412" s="17" t="s">
        <v>314</v>
      </c>
      <c r="E412" s="13"/>
      <c r="F412" s="13">
        <v>35186.950000000004</v>
      </c>
      <c r="G412" s="13"/>
      <c r="H412" s="13"/>
      <c r="I412" s="13"/>
      <c r="J412" s="13"/>
      <c r="K412" s="13"/>
      <c r="L412" s="25">
        <f t="shared" si="24"/>
        <v>37650.036500000009</v>
      </c>
      <c r="M412" s="25"/>
      <c r="N412" s="25"/>
    </row>
    <row r="413" spans="1:17" ht="12.75" customHeight="1" x14ac:dyDescent="0.2">
      <c r="A413" s="16"/>
      <c r="C413" s="56"/>
      <c r="D413" s="19" t="s">
        <v>61</v>
      </c>
      <c r="E413" s="20">
        <f>SUM(E399:E412)</f>
        <v>19</v>
      </c>
      <c r="G413" s="20">
        <f>SUM(G399:G412)</f>
        <v>0</v>
      </c>
      <c r="H413" s="13"/>
      <c r="I413" s="20">
        <f>SUM(I399:I412)</f>
        <v>0</v>
      </c>
      <c r="J413" s="13"/>
      <c r="K413" s="20">
        <f>SUM(K399:K412)</f>
        <v>0</v>
      </c>
      <c r="M413" s="20">
        <f>SUM(M399:M412)</f>
        <v>0</v>
      </c>
      <c r="P413" s="54"/>
    </row>
    <row r="414" spans="1:17" ht="12.75" customHeight="1" x14ac:dyDescent="0.2">
      <c r="A414" s="16"/>
      <c r="C414" s="6"/>
      <c r="D414" s="6"/>
      <c r="E414" s="16"/>
      <c r="H414" s="13"/>
      <c r="J414" s="13"/>
      <c r="K414" s="16"/>
      <c r="P414" s="54"/>
    </row>
    <row r="415" spans="1:17" ht="12.75" customHeight="1" x14ac:dyDescent="0.2">
      <c r="A415" s="16"/>
      <c r="D415" s="1" t="s">
        <v>17</v>
      </c>
      <c r="H415" s="13"/>
      <c r="J415" s="13"/>
      <c r="P415" s="54"/>
    </row>
    <row r="416" spans="1:17" ht="12.75" customHeight="1" x14ac:dyDescent="0.2">
      <c r="A416" s="16"/>
      <c r="D416" s="1" t="s">
        <v>169</v>
      </c>
      <c r="H416" s="13"/>
      <c r="J416" s="13"/>
      <c r="P416" s="54"/>
    </row>
    <row r="417" spans="1:16" ht="12.75" customHeight="1" x14ac:dyDescent="0.2">
      <c r="A417" s="16"/>
      <c r="B417" s="12">
        <v>23</v>
      </c>
      <c r="D417" s="1" t="s">
        <v>178</v>
      </c>
      <c r="E417" s="13">
        <v>1</v>
      </c>
      <c r="F417" s="13">
        <v>186877.05787569532</v>
      </c>
      <c r="H417" s="13"/>
      <c r="J417" s="13"/>
      <c r="L417" s="13">
        <f>F417*(1+$O$8)</f>
        <v>199958.45192699399</v>
      </c>
      <c r="P417" s="54"/>
    </row>
    <row r="418" spans="1:16" ht="12.75" customHeight="1" x14ac:dyDescent="0.2">
      <c r="A418" s="16"/>
      <c r="B418" s="12">
        <v>24</v>
      </c>
      <c r="D418" s="1" t="s">
        <v>185</v>
      </c>
      <c r="E418" s="13">
        <v>1</v>
      </c>
      <c r="F418" s="13">
        <v>150163.54265771018</v>
      </c>
      <c r="H418" s="13"/>
      <c r="J418" s="13"/>
      <c r="L418" s="13">
        <f>F418*(1+$O$8)</f>
        <v>160674.99064374989</v>
      </c>
      <c r="P418" s="54"/>
    </row>
    <row r="419" spans="1:16" ht="12.75" customHeight="1" x14ac:dyDescent="0.2">
      <c r="C419" s="56"/>
      <c r="D419" s="19" t="s">
        <v>61</v>
      </c>
      <c r="E419" s="20">
        <f>SUM(E417:E418)</f>
        <v>2</v>
      </c>
      <c r="G419" s="20">
        <f>SUM(G417:G418)</f>
        <v>0</v>
      </c>
      <c r="H419" s="13"/>
      <c r="I419" s="20">
        <f>SUM(I417:I418)</f>
        <v>0</v>
      </c>
      <c r="J419" s="13"/>
      <c r="K419" s="20">
        <f>SUM(K417:K418)</f>
        <v>0</v>
      </c>
      <c r="M419" s="20">
        <f>SUM(M417:M418)</f>
        <v>0</v>
      </c>
      <c r="P419" s="54"/>
    </row>
    <row r="420" spans="1:16" ht="12.75" customHeight="1" x14ac:dyDescent="0.2">
      <c r="E420" s="45"/>
      <c r="H420" s="13"/>
      <c r="J420" s="13"/>
      <c r="K420" s="27"/>
      <c r="P420" s="54"/>
    </row>
    <row r="421" spans="1:16" ht="12.75" customHeight="1" x14ac:dyDescent="0.2">
      <c r="D421" s="1" t="s">
        <v>286</v>
      </c>
      <c r="E421" s="20">
        <f>E419+E413+E393+E382+E373+E364+E343+E332</f>
        <v>113</v>
      </c>
      <c r="G421" s="20">
        <f>G419+G413+G393+G382+G373+G364+G343+G332</f>
        <v>0</v>
      </c>
      <c r="H421" s="13"/>
      <c r="I421" s="20">
        <f>I419+I413+I393+I382+I373+I364+I343+I332</f>
        <v>0</v>
      </c>
      <c r="J421" s="13"/>
      <c r="K421" s="20">
        <f>K419+K413+K393+K382+K373+K364+K343+K332</f>
        <v>0</v>
      </c>
      <c r="M421" s="20">
        <f>M419+M413+M393+M382+M373+M364+M343+M332</f>
        <v>0</v>
      </c>
      <c r="P421" s="54"/>
    </row>
    <row r="422" spans="1:16" ht="12.75" customHeight="1" x14ac:dyDescent="0.2">
      <c r="E422" s="27"/>
      <c r="G422" s="27"/>
      <c r="I422" s="27"/>
      <c r="K422" s="27"/>
      <c r="M422" s="27"/>
      <c r="P422" s="54"/>
    </row>
    <row r="423" spans="1:16" ht="12.75" customHeight="1" x14ac:dyDescent="0.25">
      <c r="D423" s="1" t="s">
        <v>291</v>
      </c>
      <c r="E423" s="13">
        <f>E421+E314</f>
        <v>11974</v>
      </c>
      <c r="G423" s="13">
        <f>G421+G314</f>
        <v>0</v>
      </c>
      <c r="I423" s="13">
        <f>I421+I314</f>
        <v>0</v>
      </c>
      <c r="J423" s="13"/>
      <c r="K423" s="13">
        <f>K421+K314</f>
        <v>0</v>
      </c>
      <c r="M423" s="13">
        <f>M421+M314</f>
        <v>0</v>
      </c>
    </row>
    <row r="430" spans="1:16" ht="12.75" customHeight="1" x14ac:dyDescent="0.25">
      <c r="F430" s="29"/>
    </row>
  </sheetData>
  <mergeCells count="2">
    <mergeCell ref="A1:N1"/>
    <mergeCell ref="A2:N2"/>
  </mergeCells>
  <printOptions horizontalCentered="1"/>
  <pageMargins left="0.25" right="0.25" top="0.75" bottom="0.75" header="0.3" footer="0.3"/>
  <pageSetup scale="59" fitToHeight="0" orientation="landscape" r:id="rId1"/>
  <headerFooter alignWithMargins="0">
    <oddFooter>&amp;R&amp;"Times New Roman,Bold"&amp;10UAMS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54CBD5D-F95A-4B5A-AA7F-54F7DCA03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406EFB-7F0E-4500-9440-FABC07DBE338}">
  <ds:schemaRefs>
    <ds:schemaRef ds:uri="7c889e11-2f3c-4070-9ad9-cc7ef75586e0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DA32C96-2C7D-4537-B235-6B09203B410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UAMS</vt:lpstr>
      <vt:lpstr>UAMS!Print_Area</vt:lpstr>
      <vt:lpstr>UAMS!Print_Titles</vt:lpstr>
    </vt:vector>
  </TitlesOfParts>
  <Company>UAMS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Parnell, Sam</dc:creator>
  <cp:lastModifiedBy>Chandra Robinson</cp:lastModifiedBy>
  <cp:lastPrinted>2020-08-27T15:20:38Z</cp:lastPrinted>
  <dcterms:created xsi:type="dcterms:W3CDTF">2020-05-14T14:41:36Z</dcterms:created>
  <dcterms:modified xsi:type="dcterms:W3CDTF">2023-05-11T15:03:02Z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